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ср.бал с резервом 2 года" sheetId="22" r:id="rId1"/>
    <sheet name="100_б" sheetId="23" r:id="rId2"/>
    <sheet name="100Б_всеОО" sheetId="5" r:id="rId3"/>
    <sheet name="двойки" sheetId="34" r:id="rId4"/>
    <sheet name="80-99б" sheetId="7" r:id="rId5"/>
    <sheet name="по годам" sheetId="8" r:id="rId6"/>
    <sheet name="ср_балл" sheetId="26" r:id="rId7"/>
    <sheet name="ср_балл по годам" sheetId="12" r:id="rId8"/>
  </sheets>
  <definedNames>
    <definedName name="_xlnm.Print_Area" localSheetId="0">'ср.бал с резервом 2 года'!$A$1:$U$21</definedName>
  </definedNames>
  <calcPr calcId="124519"/>
</workbook>
</file>

<file path=xl/calcChain.xml><?xml version="1.0" encoding="utf-8"?>
<calcChain xmlns="http://schemas.openxmlformats.org/spreadsheetml/2006/main">
  <c r="I18" i="22"/>
  <c r="U21" i="26"/>
  <c r="T7" i="22"/>
  <c r="T8"/>
  <c r="T10"/>
  <c r="T11"/>
  <c r="T13"/>
  <c r="CH86" i="34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CJ85"/>
  <c r="CI85"/>
  <c r="CJ84"/>
  <c r="CI84"/>
  <c r="CJ83"/>
  <c r="CI83"/>
  <c r="CJ82"/>
  <c r="CI82"/>
  <c r="CJ81"/>
  <c r="CI81"/>
  <c r="CJ80"/>
  <c r="CJ79"/>
  <c r="CI79"/>
  <c r="CJ78"/>
  <c r="CI78"/>
  <c r="CJ77"/>
  <c r="CI77"/>
  <c r="CJ76"/>
  <c r="CI76"/>
  <c r="CJ75"/>
  <c r="CI75"/>
  <c r="CJ74"/>
  <c r="CI74"/>
  <c r="CJ73"/>
  <c r="CI73"/>
  <c r="CJ72"/>
  <c r="CI72"/>
  <c r="CJ71"/>
  <c r="CI71"/>
  <c r="CJ70"/>
  <c r="CI70"/>
  <c r="CJ69"/>
  <c r="CI69"/>
  <c r="CJ68"/>
  <c r="CI68"/>
  <c r="CJ67"/>
  <c r="CI67"/>
  <c r="CJ66"/>
  <c r="CI66"/>
  <c r="CJ65"/>
  <c r="CI65"/>
  <c r="CJ64"/>
  <c r="CI64"/>
  <c r="CJ63"/>
  <c r="CI63"/>
  <c r="CJ62"/>
  <c r="CI62"/>
  <c r="CJ61"/>
  <c r="CI61"/>
  <c r="CJ60"/>
  <c r="CI60"/>
  <c r="CJ59"/>
  <c r="CI59"/>
  <c r="CJ58"/>
  <c r="CI58"/>
  <c r="CJ57"/>
  <c r="CI57"/>
  <c r="CJ56"/>
  <c r="CI56"/>
  <c r="CJ55"/>
  <c r="CI55"/>
  <c r="CJ54"/>
  <c r="CI54"/>
  <c r="CJ53"/>
  <c r="CI53"/>
  <c r="CJ52"/>
  <c r="CI52"/>
  <c r="CJ51"/>
  <c r="CI51"/>
  <c r="CJ50"/>
  <c r="CI50"/>
  <c r="CJ49"/>
  <c r="CI49"/>
  <c r="CJ48"/>
  <c r="CI48"/>
  <c r="CJ47"/>
  <c r="CI47"/>
  <c r="CJ46"/>
  <c r="CI46"/>
  <c r="CJ45"/>
  <c r="CI45"/>
  <c r="CJ44"/>
  <c r="CI44"/>
  <c r="CJ43"/>
  <c r="CI43"/>
  <c r="CJ42"/>
  <c r="CI42"/>
  <c r="CJ41"/>
  <c r="CI41"/>
  <c r="CJ40"/>
  <c r="CI40"/>
  <c r="CJ39"/>
  <c r="CI39"/>
  <c r="CJ38"/>
  <c r="CI38"/>
  <c r="CJ37"/>
  <c r="CI37"/>
  <c r="CJ36"/>
  <c r="CI36"/>
  <c r="CJ35"/>
  <c r="CI35"/>
  <c r="CJ34"/>
  <c r="CI34"/>
  <c r="CJ33"/>
  <c r="CI33"/>
  <c r="CJ32"/>
  <c r="CJ31"/>
  <c r="CI31"/>
  <c r="CJ30"/>
  <c r="CI30"/>
  <c r="CJ29"/>
  <c r="CI29"/>
  <c r="CJ28"/>
  <c r="CI28"/>
  <c r="CJ27"/>
  <c r="CI27"/>
  <c r="CJ26"/>
  <c r="CI26"/>
  <c r="CJ25"/>
  <c r="CI25"/>
  <c r="CJ24"/>
  <c r="CI24"/>
  <c r="CJ23"/>
  <c r="CI23"/>
  <c r="CJ22"/>
  <c r="CI22"/>
  <c r="CJ21"/>
  <c r="CI21"/>
  <c r="CJ20"/>
  <c r="CI20"/>
  <c r="CJ19"/>
  <c r="CI19"/>
  <c r="CJ18"/>
  <c r="CI18"/>
  <c r="CJ17"/>
  <c r="CI17"/>
  <c r="CJ16"/>
  <c r="CI16"/>
  <c r="CJ15"/>
  <c r="CI15"/>
  <c r="CJ14"/>
  <c r="CI14"/>
  <c r="CJ13"/>
  <c r="CI13"/>
  <c r="CJ12"/>
  <c r="CI12"/>
  <c r="CJ11"/>
  <c r="CI11"/>
  <c r="CJ10"/>
  <c r="CI10"/>
  <c r="CJ9"/>
  <c r="CI9"/>
  <c r="CJ8"/>
  <c r="CI8"/>
  <c r="CJ7"/>
  <c r="CI7"/>
  <c r="CJ6"/>
  <c r="CI6"/>
  <c r="CJ5"/>
  <c r="CI5"/>
  <c r="CJ4"/>
  <c r="CI4"/>
  <c r="I16" i="7"/>
  <c r="I15"/>
  <c r="K15" s="1"/>
  <c r="Q15" i="22"/>
  <c r="Q14"/>
  <c r="Q13"/>
  <c r="N13"/>
  <c r="I13" i="7"/>
  <c r="K13" s="1"/>
  <c r="Q11" i="22"/>
  <c r="N11"/>
  <c r="W32" i="26"/>
  <c r="W38"/>
  <c r="W48"/>
  <c r="W64"/>
  <c r="W68"/>
  <c r="W74"/>
  <c r="W75"/>
  <c r="W80"/>
  <c r="W81"/>
  <c r="U66"/>
  <c r="W66" s="1"/>
  <c r="CJ86" i="34" l="1"/>
  <c r="CI86"/>
  <c r="U39" i="26"/>
  <c r="W39" s="1"/>
  <c r="U9"/>
  <c r="W9" s="1"/>
  <c r="I10" i="7"/>
  <c r="K10" s="1"/>
  <c r="U86" i="26"/>
  <c r="W86" s="1"/>
  <c r="U6"/>
  <c r="W6" s="1"/>
  <c r="U7"/>
  <c r="W7" s="1"/>
  <c r="U8"/>
  <c r="W8" s="1"/>
  <c r="U10"/>
  <c r="W10" s="1"/>
  <c r="U11"/>
  <c r="W11" s="1"/>
  <c r="U12"/>
  <c r="W12" s="1"/>
  <c r="U13"/>
  <c r="W13" s="1"/>
  <c r="U14"/>
  <c r="W14" s="1"/>
  <c r="U15"/>
  <c r="W15" s="1"/>
  <c r="U16"/>
  <c r="W16" s="1"/>
  <c r="U17"/>
  <c r="W17" s="1"/>
  <c r="U18"/>
  <c r="W18" s="1"/>
  <c r="U19"/>
  <c r="W19" s="1"/>
  <c r="U20"/>
  <c r="W20" s="1"/>
  <c r="W21"/>
  <c r="U22"/>
  <c r="W22" s="1"/>
  <c r="U23"/>
  <c r="W23" s="1"/>
  <c r="U24"/>
  <c r="W24" s="1"/>
  <c r="U25"/>
  <c r="W25" s="1"/>
  <c r="U26"/>
  <c r="W26" s="1"/>
  <c r="U27"/>
  <c r="W27" s="1"/>
  <c r="U28"/>
  <c r="W28" s="1"/>
  <c r="U29"/>
  <c r="W29" s="1"/>
  <c r="U30"/>
  <c r="W30" s="1"/>
  <c r="U31"/>
  <c r="W31" s="1"/>
  <c r="U32"/>
  <c r="U34"/>
  <c r="W34" s="1"/>
  <c r="U35"/>
  <c r="W35" s="1"/>
  <c r="U36"/>
  <c r="U37"/>
  <c r="W37" s="1"/>
  <c r="U38"/>
  <c r="U40"/>
  <c r="W40" s="1"/>
  <c r="U41"/>
  <c r="W41" s="1"/>
  <c r="U42"/>
  <c r="W42" s="1"/>
  <c r="U43"/>
  <c r="W43" s="1"/>
  <c r="U44"/>
  <c r="W44" s="1"/>
  <c r="U45"/>
  <c r="U46"/>
  <c r="W46" s="1"/>
  <c r="U47"/>
  <c r="W47" s="1"/>
  <c r="U48"/>
  <c r="U49"/>
  <c r="W49" s="1"/>
  <c r="U50"/>
  <c r="W50" s="1"/>
  <c r="U51"/>
  <c r="W51" s="1"/>
  <c r="U52"/>
  <c r="U53"/>
  <c r="W53" s="1"/>
  <c r="U54"/>
  <c r="W54" s="1"/>
  <c r="U55"/>
  <c r="W55" s="1"/>
  <c r="U56"/>
  <c r="W56" s="1"/>
  <c r="U57"/>
  <c r="W57" s="1"/>
  <c r="U58"/>
  <c r="W58" s="1"/>
  <c r="U59"/>
  <c r="W59" s="1"/>
  <c r="U60"/>
  <c r="W60" s="1"/>
  <c r="U61"/>
  <c r="W61" s="1"/>
  <c r="U62"/>
  <c r="W62" s="1"/>
  <c r="U63"/>
  <c r="W63" s="1"/>
  <c r="U64"/>
  <c r="U65"/>
  <c r="W65" s="1"/>
  <c r="U67"/>
  <c r="W67" s="1"/>
  <c r="U68"/>
  <c r="U69"/>
  <c r="W69" s="1"/>
  <c r="U70"/>
  <c r="W70" s="1"/>
  <c r="U71"/>
  <c r="W71" s="1"/>
  <c r="U72"/>
  <c r="W72" s="1"/>
  <c r="U73"/>
  <c r="W73" s="1"/>
  <c r="U74"/>
  <c r="U75"/>
  <c r="U76"/>
  <c r="W76" s="1"/>
  <c r="U77"/>
  <c r="W77" s="1"/>
  <c r="U78"/>
  <c r="W78" s="1"/>
  <c r="U79"/>
  <c r="W79" s="1"/>
  <c r="U80"/>
  <c r="U82"/>
  <c r="W82" s="1"/>
  <c r="U83"/>
  <c r="W83" s="1"/>
  <c r="U84"/>
  <c r="W84" s="1"/>
  <c r="U85"/>
  <c r="W85" s="1"/>
  <c r="U5"/>
  <c r="W5" s="1"/>
  <c r="Q8" i="22"/>
  <c r="N8"/>
  <c r="J20" i="7"/>
  <c r="C20"/>
  <c r="D20"/>
  <c r="E20"/>
  <c r="F20"/>
  <c r="G20"/>
  <c r="H20"/>
  <c r="L18" i="22"/>
  <c r="N6" i="23"/>
  <c r="N19"/>
  <c r="CH45" i="12"/>
  <c r="CH46"/>
  <c r="CH47"/>
  <c r="CH48"/>
  <c r="CH49"/>
  <c r="CH50"/>
  <c r="CH52"/>
  <c r="CH53"/>
  <c r="CH54"/>
  <c r="CH55"/>
  <c r="CH56"/>
  <c r="CH57"/>
  <c r="CH58"/>
  <c r="N14" i="23"/>
  <c r="N8"/>
  <c r="BF5" i="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4"/>
  <c r="BG86"/>
  <c r="BA86"/>
  <c r="BC86"/>
  <c r="BD86"/>
  <c r="BE86"/>
  <c r="BB86"/>
  <c r="AV86"/>
  <c r="AX86"/>
  <c r="AY86"/>
  <c r="AZ86"/>
  <c r="AW86"/>
  <c r="AQ86"/>
  <c r="AS86"/>
  <c r="AT86"/>
  <c r="AU86"/>
  <c r="AR86"/>
  <c r="AN86"/>
  <c r="AO86"/>
  <c r="AP86"/>
  <c r="AG86"/>
  <c r="AI86"/>
  <c r="AJ86"/>
  <c r="AK86"/>
  <c r="AH86"/>
  <c r="AB86"/>
  <c r="AD86"/>
  <c r="AE86"/>
  <c r="AF86"/>
  <c r="AC86"/>
  <c r="W86"/>
  <c r="Y86"/>
  <c r="Z86"/>
  <c r="AA86"/>
  <c r="X86"/>
  <c r="R86"/>
  <c r="T86"/>
  <c r="U86"/>
  <c r="V86"/>
  <c r="S86"/>
  <c r="M86"/>
  <c r="O86"/>
  <c r="P86"/>
  <c r="Q86"/>
  <c r="N86"/>
  <c r="J86"/>
  <c r="K86"/>
  <c r="L86"/>
  <c r="H86"/>
  <c r="I86"/>
  <c r="AM86"/>
  <c r="AL86"/>
  <c r="C86"/>
  <c r="E86"/>
  <c r="F86"/>
  <c r="G86"/>
  <c r="D86"/>
  <c r="N4" i="23"/>
  <c r="N5"/>
  <c r="N7"/>
  <c r="N9"/>
  <c r="N10"/>
  <c r="N11"/>
  <c r="N12"/>
  <c r="N13"/>
  <c r="N15"/>
  <c r="N16"/>
  <c r="N17"/>
  <c r="N18"/>
  <c r="N20"/>
  <c r="N21"/>
  <c r="N22"/>
  <c r="N23"/>
  <c r="N24"/>
  <c r="N25"/>
  <c r="N26"/>
  <c r="N27"/>
  <c r="N28"/>
  <c r="N29"/>
  <c r="N30"/>
  <c r="N31"/>
  <c r="N3"/>
  <c r="J32"/>
  <c r="G32"/>
  <c r="C32"/>
  <c r="I8" i="7"/>
  <c r="I9"/>
  <c r="K9" s="1"/>
  <c r="I11"/>
  <c r="I12"/>
  <c r="I14"/>
  <c r="I19"/>
  <c r="I7"/>
  <c r="I6"/>
  <c r="N5" i="22"/>
  <c r="N6"/>
  <c r="N7"/>
  <c r="N9"/>
  <c r="N10"/>
  <c r="N12"/>
  <c r="M32" i="23"/>
  <c r="L32"/>
  <c r="K32"/>
  <c r="I32"/>
  <c r="H32"/>
  <c r="F32"/>
  <c r="E32"/>
  <c r="D32"/>
  <c r="M59" i="8"/>
  <c r="L59"/>
  <c r="K59"/>
  <c r="J59"/>
  <c r="I59"/>
  <c r="H59"/>
  <c r="G59"/>
  <c r="F59"/>
  <c r="D59"/>
  <c r="M58"/>
  <c r="L58"/>
  <c r="K58"/>
  <c r="J58"/>
  <c r="I58"/>
  <c r="H58"/>
  <c r="G58"/>
  <c r="F58"/>
  <c r="D58"/>
  <c r="U18" i="22"/>
  <c r="S18"/>
  <c r="R18"/>
  <c r="P18"/>
  <c r="O18"/>
  <c r="M18"/>
  <c r="J18"/>
  <c r="C18"/>
  <c r="B18"/>
  <c r="Q17"/>
  <c r="N17"/>
  <c r="F17"/>
  <c r="F16"/>
  <c r="F14"/>
  <c r="F13"/>
  <c r="Q12"/>
  <c r="F12"/>
  <c r="F11"/>
  <c r="Q10"/>
  <c r="K10"/>
  <c r="F10"/>
  <c r="Q9"/>
  <c r="F9"/>
  <c r="F8"/>
  <c r="Q7"/>
  <c r="F7"/>
  <c r="T6"/>
  <c r="Q6"/>
  <c r="F6"/>
  <c r="Q5"/>
  <c r="F5"/>
  <c r="Q4"/>
  <c r="N4"/>
  <c r="K4"/>
  <c r="F4"/>
  <c r="CH6" i="12"/>
  <c r="CH5"/>
  <c r="CH4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1"/>
  <c r="CH82"/>
  <c r="CH83"/>
  <c r="CH84"/>
  <c r="CH85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6"/>
  <c r="CH37"/>
  <c r="CH38"/>
  <c r="CH39"/>
  <c r="CH40"/>
  <c r="CH41"/>
  <c r="CH42"/>
  <c r="CH43"/>
  <c r="V87" i="26"/>
  <c r="I20" i="7" l="1"/>
  <c r="Q18" i="22"/>
  <c r="N32" i="23"/>
  <c r="BF86" i="5"/>
  <c r="K18" i="22"/>
  <c r="N18"/>
  <c r="T18"/>
  <c r="BG57" i="5"/>
  <c r="BG59"/>
  <c r="BG69"/>
  <c r="BG72"/>
  <c r="BG75"/>
  <c r="BG76"/>
  <c r="BG4"/>
  <c r="BG5"/>
  <c r="BG7"/>
  <c r="BG8"/>
  <c r="BG12"/>
  <c r="BG15"/>
  <c r="BG16"/>
  <c r="BG17"/>
  <c r="BG18"/>
  <c r="BG20"/>
  <c r="BG21"/>
  <c r="BG84"/>
  <c r="BH86"/>
  <c r="BI86"/>
  <c r="BJ86"/>
  <c r="BK86"/>
  <c r="BG23" l="1"/>
  <c r="B20" i="7" l="1"/>
  <c r="K8" l="1"/>
  <c r="K11"/>
  <c r="K6"/>
  <c r="K19"/>
  <c r="K12"/>
  <c r="K14"/>
  <c r="K7"/>
  <c r="K20" l="1"/>
</calcChain>
</file>

<file path=xl/sharedStrings.xml><?xml version="1.0" encoding="utf-8"?>
<sst xmlns="http://schemas.openxmlformats.org/spreadsheetml/2006/main" count="595" uniqueCount="200">
  <si>
    <t>Предмет</t>
  </si>
  <si>
    <t>Русский язык</t>
  </si>
  <si>
    <t>Обществознание</t>
  </si>
  <si>
    <t>Физика</t>
  </si>
  <si>
    <t>Биология</t>
  </si>
  <si>
    <t>История</t>
  </si>
  <si>
    <t>Химия</t>
  </si>
  <si>
    <t>Литература</t>
  </si>
  <si>
    <t>География</t>
  </si>
  <si>
    <t>химия</t>
  </si>
  <si>
    <t>география</t>
  </si>
  <si>
    <t>литература</t>
  </si>
  <si>
    <t>обществознание</t>
  </si>
  <si>
    <t>история</t>
  </si>
  <si>
    <t>физика</t>
  </si>
  <si>
    <t>биология</t>
  </si>
  <si>
    <t>английский</t>
  </si>
  <si>
    <t>немецкий</t>
  </si>
  <si>
    <t>Кол-во участников</t>
  </si>
  <si>
    <t>Средний балл по городу</t>
  </si>
  <si>
    <t xml:space="preserve">Кол-во 100б. </t>
  </si>
  <si>
    <t>Кол-во 95-99 б.</t>
  </si>
  <si>
    <t>Кол-во неудовл.рез-тов</t>
  </si>
  <si>
    <t>разница</t>
  </si>
  <si>
    <t>Матем (проф)</t>
  </si>
  <si>
    <t>Английский язык</t>
  </si>
  <si>
    <t>Немецкий язык</t>
  </si>
  <si>
    <t>Французский язык</t>
  </si>
  <si>
    <t>ИКТ</t>
  </si>
  <si>
    <t>Общий итог</t>
  </si>
  <si>
    <t>стобалльники</t>
  </si>
  <si>
    <t>№ ОУ</t>
  </si>
  <si>
    <t xml:space="preserve">рус.яз. </t>
  </si>
  <si>
    <t>матем (проф)</t>
  </si>
  <si>
    <t xml:space="preserve">литература </t>
  </si>
  <si>
    <t>анг.</t>
  </si>
  <si>
    <t>нем</t>
  </si>
  <si>
    <t>фр.</t>
  </si>
  <si>
    <t>итого</t>
  </si>
  <si>
    <t>СОШ № 1</t>
  </si>
  <si>
    <t>СОШ № 3</t>
  </si>
  <si>
    <t>СОШ № 4</t>
  </si>
  <si>
    <t>СОШ № 5</t>
  </si>
  <si>
    <t>СОШ № 6</t>
  </si>
  <si>
    <t>СОШ № 8</t>
  </si>
  <si>
    <t>СОШ № 10</t>
  </si>
  <si>
    <t>СОШ № 11</t>
  </si>
  <si>
    <t>СОШ № 15</t>
  </si>
  <si>
    <t>СОШ № 16</t>
  </si>
  <si>
    <t>СОШ № 17</t>
  </si>
  <si>
    <t>СОШ № 18</t>
  </si>
  <si>
    <t>СОШ № 19</t>
  </si>
  <si>
    <t>СОШ № 23</t>
  </si>
  <si>
    <t>СОШ № 24</t>
  </si>
  <si>
    <t>СОШ № 25</t>
  </si>
  <si>
    <t>СОШ № 31</t>
  </si>
  <si>
    <t>СОШ № 32</t>
  </si>
  <si>
    <t>СОШ № 34</t>
  </si>
  <si>
    <t>СОШ № 35</t>
  </si>
  <si>
    <t>СОШ № 37</t>
  </si>
  <si>
    <t>СОШ № 39</t>
  </si>
  <si>
    <t>СОШ № 40</t>
  </si>
  <si>
    <t>СОШ № 41</t>
  </si>
  <si>
    <t>СОШ № 46</t>
  </si>
  <si>
    <t>СОШ № 47</t>
  </si>
  <si>
    <t>СОШ № 48</t>
  </si>
  <si>
    <t>СОШ № 49</t>
  </si>
  <si>
    <t>СОШ № 51</t>
  </si>
  <si>
    <t>СОШ № 52</t>
  </si>
  <si>
    <t>СОШ № 53</t>
  </si>
  <si>
    <t>СОШ № 54</t>
  </si>
  <si>
    <t>СОШ № 56</t>
  </si>
  <si>
    <t>СОШ № 57</t>
  </si>
  <si>
    <t>СОШ № 60</t>
  </si>
  <si>
    <t>СОШ № 61</t>
  </si>
  <si>
    <t>СОШ № 62</t>
  </si>
  <si>
    <t>СОШ № 63</t>
  </si>
  <si>
    <t>СОШ № 64</t>
  </si>
  <si>
    <t>СОШ № 65</t>
  </si>
  <si>
    <t>СОШ № 67</t>
  </si>
  <si>
    <t>СОШ № 68</t>
  </si>
  <si>
    <t>СОШ № 69</t>
  </si>
  <si>
    <t>СОШ № 70</t>
  </si>
  <si>
    <t>СОШ № 71</t>
  </si>
  <si>
    <t>СОШ № 72</t>
  </si>
  <si>
    <t>СОШ № 76</t>
  </si>
  <si>
    <t>СОШ № 78</t>
  </si>
  <si>
    <t>СОШ № 79</t>
  </si>
  <si>
    <t>СОШ № 83</t>
  </si>
  <si>
    <t>СОШ № 84</t>
  </si>
  <si>
    <t>СОШ № 85</t>
  </si>
  <si>
    <t>СОШ № 86</t>
  </si>
  <si>
    <t>СОШ № 95</t>
  </si>
  <si>
    <t>Берд. СОШ</t>
  </si>
  <si>
    <t>Гимназия № 1</t>
  </si>
  <si>
    <t>Гимназия № 2</t>
  </si>
  <si>
    <t>Гимназия № 3</t>
  </si>
  <si>
    <t>Гимназия № 4</t>
  </si>
  <si>
    <t>Гимназия № 5</t>
  </si>
  <si>
    <t>Гимназия № 6</t>
  </si>
  <si>
    <t>Гимназия № 7</t>
  </si>
  <si>
    <t>Гимназия № 8</t>
  </si>
  <si>
    <t>Лицей № 1</t>
  </si>
  <si>
    <t>Лицей № 2</t>
  </si>
  <si>
    <t>Лицей № 3</t>
  </si>
  <si>
    <t>Лицей № 4</t>
  </si>
  <si>
    <t>Лицей № 5</t>
  </si>
  <si>
    <t>Лицей № 6</t>
  </si>
  <si>
    <t>Лицей № 7</t>
  </si>
  <si>
    <t>Лицей № 8</t>
  </si>
  <si>
    <t>Лицей № 9</t>
  </si>
  <si>
    <t>ФМЛ</t>
  </si>
  <si>
    <t>ОР-АВНЕР</t>
  </si>
  <si>
    <t>Прав. гимназия</t>
  </si>
  <si>
    <t>НОУ Олимп</t>
  </si>
  <si>
    <t>СОШ Экополис</t>
  </si>
  <si>
    <t>Неудовлетворительные результаты</t>
  </si>
  <si>
    <t>рус.яз.</t>
  </si>
  <si>
    <t>общее кол-во</t>
  </si>
  <si>
    <t>0(1)</t>
  </si>
  <si>
    <t>0 (1)</t>
  </si>
  <si>
    <t>3 (7)</t>
  </si>
  <si>
    <t>4 (1)</t>
  </si>
  <si>
    <t>Бердянская СОШ</t>
  </si>
  <si>
    <t>Экополис</t>
  </si>
  <si>
    <t>Прав. Гимн.</t>
  </si>
  <si>
    <t>Кол-во выпускников набравших:</t>
  </si>
  <si>
    <t>от 80 до 89 баллов</t>
  </si>
  <si>
    <t>от 90 до 99 баллов</t>
  </si>
  <si>
    <t>Всего:</t>
  </si>
  <si>
    <t>от 80 до 99 баллов</t>
  </si>
  <si>
    <t>разница с прошлым годом%</t>
  </si>
  <si>
    <t>Математика профиль</t>
  </si>
  <si>
    <t>Итого</t>
  </si>
  <si>
    <t>Всего обучающихся - участников ЕГЭ по предмету</t>
  </si>
  <si>
    <t>предмет</t>
  </si>
  <si>
    <t xml:space="preserve">русский язык </t>
  </si>
  <si>
    <t>100б</t>
  </si>
  <si>
    <t>неуд.рез-ты</t>
  </si>
  <si>
    <t>1 (0)</t>
  </si>
  <si>
    <t>ср.балл по городу</t>
  </si>
  <si>
    <t>ср.балл по обл.</t>
  </si>
  <si>
    <t>4 (0)</t>
  </si>
  <si>
    <t>11 (0)</t>
  </si>
  <si>
    <t>5 (1)</t>
  </si>
  <si>
    <t>11 (5)</t>
  </si>
  <si>
    <t>18 (10)</t>
  </si>
  <si>
    <t>12 (10)</t>
  </si>
  <si>
    <t>22 (21)</t>
  </si>
  <si>
    <t>информатика и ИКТ</t>
  </si>
  <si>
    <t>англ.язык</t>
  </si>
  <si>
    <t>нем.язык</t>
  </si>
  <si>
    <t>франц.язык</t>
  </si>
  <si>
    <t>ИТОГО</t>
  </si>
  <si>
    <t>математика (профильный уровень)</t>
  </si>
  <si>
    <t>математика (базовый уровень)</t>
  </si>
  <si>
    <t>матем. (проф.</t>
  </si>
  <si>
    <t xml:space="preserve">география </t>
  </si>
  <si>
    <t>н/фр</t>
  </si>
  <si>
    <t>ср.балл</t>
  </si>
  <si>
    <t>Берд.СОШ</t>
  </si>
  <si>
    <t>Прав. гимн.</t>
  </si>
  <si>
    <t>СОШ № 88</t>
  </si>
  <si>
    <t>СОШ № 87</t>
  </si>
  <si>
    <t>%</t>
  </si>
  <si>
    <t xml:space="preserve">% </t>
  </si>
  <si>
    <t>общий ср.балл</t>
  </si>
  <si>
    <t>франц</t>
  </si>
  <si>
    <t>раз-ца</t>
  </si>
  <si>
    <t>матем (баз)</t>
  </si>
  <si>
    <t>Средний балл по ОО за 5 лет</t>
  </si>
  <si>
    <t>английский язык</t>
  </si>
  <si>
    <t>Математика база</t>
  </si>
  <si>
    <t>2022 ср.балл</t>
  </si>
  <si>
    <t>2022 по городу</t>
  </si>
  <si>
    <t>Центр образования на Марсовом поле</t>
  </si>
  <si>
    <t>центр образования на Марсовом поле</t>
  </si>
  <si>
    <t>% от обл.</t>
  </si>
  <si>
    <t>матем.(база)</t>
  </si>
  <si>
    <t xml:space="preserve">Средний балл медалистов   </t>
  </si>
  <si>
    <t>Информация по результатам ЕГЭ за 10 лет</t>
  </si>
  <si>
    <t>матем (база)</t>
  </si>
  <si>
    <t>матем (профиль)</t>
  </si>
  <si>
    <t>Показатель среднего балла по предметам ЕГЭ в 2023 году (после резервных дней,пересдачи и апелляций)</t>
  </si>
  <si>
    <t>по обл.</t>
  </si>
  <si>
    <t>Общее количество выпускников 11 класса - 1979</t>
  </si>
  <si>
    <t>стобалльные результаты ЕГЭ-2023</t>
  </si>
  <si>
    <t>СОШ № 38</t>
  </si>
  <si>
    <t>СОШ № 21</t>
  </si>
  <si>
    <t xml:space="preserve">% высобалльников в 2022 году </t>
  </si>
  <si>
    <t>Количество выпускников, набравших высокие баллы по предметам ЕГЭ в 2023 году</t>
  </si>
  <si>
    <t>2023 по городу</t>
  </si>
  <si>
    <t>2023 ср.балл</t>
  </si>
  <si>
    <t>-</t>
  </si>
  <si>
    <t>Средний балл по ОО 2023 год</t>
  </si>
  <si>
    <t>ЦО на Марсовом поле</t>
  </si>
  <si>
    <t>% высокобалльников  в 2023 году</t>
  </si>
  <si>
    <t>китайский</t>
  </si>
  <si>
    <t>Китайский язык</t>
  </si>
  <si>
    <t>кит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</si>
</sst>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4">
    <xf numFmtId="0" fontId="0" fillId="0" borderId="0" xfId="0"/>
    <xf numFmtId="0" fontId="0" fillId="0" borderId="0" xfId="0"/>
    <xf numFmtId="0" fontId="0" fillId="0" borderId="1" xfId="0" applyFill="1" applyBorder="1"/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/>
    <xf numFmtId="0" fontId="0" fillId="0" borderId="11" xfId="0" applyFill="1" applyBorder="1"/>
    <xf numFmtId="0" fontId="0" fillId="0" borderId="12" xfId="0" applyFill="1" applyBorder="1"/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textRotation="90" wrapText="1"/>
    </xf>
    <xf numFmtId="0" fontId="11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30" xfId="0" applyBorder="1"/>
    <xf numFmtId="0" fontId="8" fillId="0" borderId="29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9" fillId="0" borderId="45" xfId="0" applyFont="1" applyFill="1" applyBorder="1" applyAlignment="1">
      <alignment horizontal="left" vertical="top" wrapText="1"/>
    </xf>
    <xf numFmtId="0" fontId="0" fillId="2" borderId="29" xfId="0" applyFill="1" applyBorder="1" applyAlignment="1"/>
    <xf numFmtId="0" fontId="1" fillId="0" borderId="2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0" borderId="0" xfId="0" applyFont="1"/>
    <xf numFmtId="0" fontId="13" fillId="0" borderId="63" xfId="0" applyFont="1" applyBorder="1" applyAlignment="1">
      <alignment vertical="top" wrapText="1"/>
    </xf>
    <xf numFmtId="0" fontId="0" fillId="0" borderId="18" xfId="0" applyFill="1" applyBorder="1"/>
    <xf numFmtId="0" fontId="0" fillId="0" borderId="30" xfId="0" applyFill="1" applyBorder="1"/>
    <xf numFmtId="0" fontId="22" fillId="0" borderId="8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65" xfId="0" applyFont="1" applyFill="1" applyBorder="1" applyAlignment="1">
      <alignment horizontal="center" vertical="top" wrapText="1"/>
    </xf>
    <xf numFmtId="0" fontId="24" fillId="0" borderId="19" xfId="0" applyFont="1" applyFill="1" applyBorder="1"/>
    <xf numFmtId="0" fontId="20" fillId="0" borderId="0" xfId="0" applyFont="1" applyFill="1"/>
    <xf numFmtId="0" fontId="18" fillId="0" borderId="0" xfId="0" applyFont="1" applyFill="1" applyAlignment="1">
      <alignment horizontal="left" vertical="top" wrapText="1"/>
    </xf>
    <xf numFmtId="0" fontId="0" fillId="0" borderId="37" xfId="0" applyBorder="1"/>
    <xf numFmtId="0" fontId="0" fillId="0" borderId="21" xfId="0" applyBorder="1"/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0" fillId="0" borderId="31" xfId="0" applyFont="1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7" borderId="13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34" xfId="0" applyFill="1" applyBorder="1" applyAlignment="1">
      <alignment horizontal="left" vertical="top"/>
    </xf>
    <xf numFmtId="0" fontId="0" fillId="7" borderId="11" xfId="0" applyFill="1" applyBorder="1" applyAlignment="1">
      <alignment horizontal="center" vertical="top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31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center" vertical="top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 vertical="top"/>
    </xf>
    <xf numFmtId="0" fontId="20" fillId="3" borderId="38" xfId="0" applyFont="1" applyFill="1" applyBorder="1" applyAlignment="1">
      <alignment horizontal="center" vertical="top"/>
    </xf>
    <xf numFmtId="0" fontId="20" fillId="3" borderId="11" xfId="0" applyFont="1" applyFill="1" applyBorder="1" applyAlignment="1">
      <alignment horizontal="center" vertical="top"/>
    </xf>
    <xf numFmtId="0" fontId="20" fillId="3" borderId="12" xfId="0" applyFont="1" applyFill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2" borderId="6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textRotation="90" wrapText="1"/>
    </xf>
    <xf numFmtId="0" fontId="8" fillId="0" borderId="11" xfId="0" applyFont="1" applyFill="1" applyBorder="1" applyAlignment="1">
      <alignment horizontal="left" vertical="top" textRotation="90" wrapText="1"/>
    </xf>
    <xf numFmtId="0" fontId="5" fillId="0" borderId="23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2" fontId="3" fillId="9" borderId="18" xfId="0" applyNumberFormat="1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top" wrapText="1"/>
    </xf>
    <xf numFmtId="164" fontId="3" fillId="9" borderId="1" xfId="0" applyNumberFormat="1" applyFont="1" applyFill="1" applyBorder="1" applyAlignment="1">
      <alignment horizontal="center" vertical="top" wrapText="1"/>
    </xf>
    <xf numFmtId="164" fontId="3" fillId="9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8" fillId="0" borderId="30" xfId="0" applyFont="1" applyBorder="1" applyAlignment="1">
      <alignment horizontal="left" vertical="top" wrapText="1"/>
    </xf>
    <xf numFmtId="0" fontId="10" fillId="0" borderId="30" xfId="0" applyNumberFormat="1" applyFont="1" applyFill="1" applyBorder="1" applyAlignment="1">
      <alignment horizontal="left" vertical="top" wrapText="1"/>
    </xf>
    <xf numFmtId="2" fontId="0" fillId="2" borderId="30" xfId="0" applyNumberFormat="1" applyFill="1" applyBorder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9" xfId="0" applyFont="1" applyFill="1" applyBorder="1"/>
    <xf numFmtId="0" fontId="0" fillId="0" borderId="2" xfId="0" applyFont="1" applyFill="1" applyBorder="1"/>
    <xf numFmtId="0" fontId="15" fillId="0" borderId="28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2" fontId="7" fillId="9" borderId="2" xfId="0" applyNumberFormat="1" applyFont="1" applyFill="1" applyBorder="1" applyAlignment="1">
      <alignment horizontal="center" vertical="top" wrapText="1"/>
    </xf>
    <xf numFmtId="2" fontId="7" fillId="9" borderId="22" xfId="0" applyNumberFormat="1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8" fillId="4" borderId="19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0" fillId="0" borderId="0" xfId="0" applyFont="1" applyFill="1"/>
    <xf numFmtId="0" fontId="20" fillId="0" borderId="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textRotation="90" wrapText="1"/>
    </xf>
    <xf numFmtId="0" fontId="10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0" fillId="5" borderId="8" xfId="0" applyFont="1" applyFill="1" applyBorder="1" applyAlignment="1">
      <alignment horizontal="center" vertical="top" textRotation="90" wrapText="1"/>
    </xf>
    <xf numFmtId="0" fontId="18" fillId="5" borderId="8" xfId="0" applyFont="1" applyFill="1" applyBorder="1" applyAlignment="1">
      <alignment horizontal="left" vertical="top" wrapText="1"/>
    </xf>
    <xf numFmtId="0" fontId="20" fillId="5" borderId="10" xfId="0" applyFont="1" applyFill="1" applyBorder="1"/>
    <xf numFmtId="0" fontId="20" fillId="5" borderId="0" xfId="0" applyFont="1" applyFill="1"/>
    <xf numFmtId="0" fontId="18" fillId="0" borderId="0" xfId="0" applyFont="1" applyFill="1" applyAlignment="1">
      <alignment horizontal="center" vertical="top" wrapText="1"/>
    </xf>
    <xf numFmtId="0" fontId="18" fillId="5" borderId="8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horizontal="center"/>
    </xf>
    <xf numFmtId="0" fontId="16" fillId="5" borderId="74" xfId="0" applyFont="1" applyFill="1" applyBorder="1" applyAlignment="1">
      <alignment horizontal="left" vertical="top" wrapText="1"/>
    </xf>
    <xf numFmtId="0" fontId="16" fillId="5" borderId="72" xfId="0" applyFont="1" applyFill="1" applyBorder="1" applyAlignment="1">
      <alignment horizontal="left" vertical="top" wrapText="1"/>
    </xf>
    <xf numFmtId="0" fontId="17" fillId="5" borderId="74" xfId="0" applyFont="1" applyFill="1" applyBorder="1" applyAlignment="1">
      <alignment horizontal="left" vertical="top" wrapText="1"/>
    </xf>
    <xf numFmtId="0" fontId="29" fillId="5" borderId="74" xfId="0" applyFont="1" applyFill="1" applyBorder="1" applyAlignment="1">
      <alignment horizontal="left" vertical="top" wrapText="1"/>
    </xf>
    <xf numFmtId="0" fontId="20" fillId="0" borderId="11" xfId="0" applyFont="1" applyFill="1" applyBorder="1"/>
    <xf numFmtId="0" fontId="17" fillId="5" borderId="8" xfId="0" applyFont="1" applyFill="1" applyBorder="1" applyAlignment="1">
      <alignment horizontal="left" vertical="top" wrapText="1"/>
    </xf>
    <xf numFmtId="0" fontId="31" fillId="5" borderId="8" xfId="0" applyFont="1" applyFill="1" applyBorder="1" applyAlignment="1">
      <alignment horizontal="left" vertical="top" wrapText="1"/>
    </xf>
    <xf numFmtId="0" fontId="32" fillId="5" borderId="8" xfId="0" applyFont="1" applyFill="1" applyBorder="1" applyAlignment="1">
      <alignment horizontal="left" vertical="top" wrapText="1"/>
    </xf>
    <xf numFmtId="0" fontId="20" fillId="5" borderId="8" xfId="0" applyFont="1" applyFill="1" applyBorder="1"/>
    <xf numFmtId="2" fontId="1" fillId="4" borderId="30" xfId="0" applyNumberFormat="1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 wrapText="1"/>
    </xf>
    <xf numFmtId="0" fontId="0" fillId="12" borderId="0" xfId="0" applyFill="1"/>
    <xf numFmtId="0" fontId="14" fillId="4" borderId="20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164" fontId="1" fillId="12" borderId="9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11" borderId="19" xfId="0" applyFont="1" applyFill="1" applyBorder="1" applyAlignment="1">
      <alignment horizontal="center" vertical="top" wrapText="1"/>
    </xf>
    <xf numFmtId="0" fontId="20" fillId="11" borderId="0" xfId="0" applyFont="1" applyFill="1"/>
    <xf numFmtId="0" fontId="28" fillId="0" borderId="1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0" borderId="69" xfId="0" applyFont="1" applyBorder="1" applyAlignment="1">
      <alignment horizontal="center"/>
    </xf>
    <xf numFmtId="0" fontId="10" fillId="0" borderId="32" xfId="0" applyNumberFormat="1" applyFont="1" applyFill="1" applyBorder="1" applyAlignment="1">
      <alignment horizontal="left"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top" wrapText="1"/>
    </xf>
    <xf numFmtId="2" fontId="20" fillId="4" borderId="0" xfId="0" applyNumberFormat="1" applyFont="1" applyFill="1" applyAlignment="1">
      <alignment horizontal="center"/>
    </xf>
    <xf numFmtId="0" fontId="18" fillId="4" borderId="29" xfId="0" applyFont="1" applyFill="1" applyBorder="1" applyAlignment="1">
      <alignment horizontal="left" vertical="top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20" fillId="4" borderId="29" xfId="0" applyFont="1" applyFill="1" applyBorder="1" applyAlignment="1"/>
    <xf numFmtId="0" fontId="10" fillId="0" borderId="68" xfId="0" applyNumberFormat="1" applyFont="1" applyFill="1" applyBorder="1" applyAlignment="1">
      <alignment horizontal="center" vertical="top" wrapText="1"/>
    </xf>
    <xf numFmtId="0" fontId="10" fillId="0" borderId="63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10" fillId="0" borderId="66" xfId="0" applyNumberFormat="1" applyFont="1" applyFill="1" applyBorder="1" applyAlignment="1">
      <alignment horizontal="center" vertical="top" wrapText="1"/>
    </xf>
    <xf numFmtId="0" fontId="10" fillId="0" borderId="24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 horizontal="center"/>
    </xf>
    <xf numFmtId="0" fontId="10" fillId="0" borderId="63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8" fillId="13" borderId="1" xfId="0" applyFont="1" applyFill="1" applyBorder="1" applyAlignment="1">
      <alignment horizontal="left" vertical="top" wrapText="1"/>
    </xf>
    <xf numFmtId="0" fontId="0" fillId="13" borderId="0" xfId="0" applyFill="1"/>
    <xf numFmtId="0" fontId="11" fillId="0" borderId="36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textRotation="90" wrapText="1"/>
    </xf>
    <xf numFmtId="0" fontId="8" fillId="0" borderId="12" xfId="0" applyFont="1" applyFill="1" applyBorder="1" applyAlignment="1">
      <alignment horizontal="left" vertical="top" textRotation="90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" fontId="9" fillId="0" borderId="30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10" fillId="0" borderId="18" xfId="0" applyNumberFormat="1" applyFont="1" applyFill="1" applyBorder="1" applyAlignment="1">
      <alignment horizontal="center" vertical="top" wrapText="1"/>
    </xf>
    <xf numFmtId="1" fontId="10" fillId="0" borderId="30" xfId="0" applyNumberFormat="1" applyFont="1" applyFill="1" applyBorder="1" applyAlignment="1">
      <alignment horizontal="center" vertical="top" wrapText="1"/>
    </xf>
    <xf numFmtId="1" fontId="10" fillId="0" borderId="37" xfId="0" applyNumberFormat="1" applyFont="1" applyFill="1" applyBorder="1" applyAlignment="1">
      <alignment horizontal="center" vertical="top" wrapText="1"/>
    </xf>
    <xf numFmtId="1" fontId="10" fillId="0" borderId="49" xfId="0" applyNumberFormat="1" applyFont="1" applyFill="1" applyBorder="1" applyAlignment="1">
      <alignment horizontal="center" vertical="top" wrapText="1"/>
    </xf>
    <xf numFmtId="1" fontId="10" fillId="0" borderId="31" xfId="0" applyNumberFormat="1" applyFont="1" applyFill="1" applyBorder="1" applyAlignment="1">
      <alignment horizontal="center" vertical="top" wrapText="1"/>
    </xf>
    <xf numFmtId="1" fontId="10" fillId="0" borderId="30" xfId="0" applyNumberFormat="1" applyFont="1" applyFill="1" applyBorder="1" applyAlignment="1">
      <alignment horizontal="center" vertical="top"/>
    </xf>
    <xf numFmtId="1" fontId="10" fillId="0" borderId="9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 applyProtection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/>
    </xf>
    <xf numFmtId="0" fontId="20" fillId="10" borderId="19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9" xfId="0" applyFont="1" applyBorder="1"/>
    <xf numFmtId="0" fontId="20" fillId="0" borderId="20" xfId="0" applyFont="1" applyBorder="1"/>
    <xf numFmtId="0" fontId="20" fillId="10" borderId="65" xfId="0" applyFont="1" applyFill="1" applyBorder="1" applyAlignment="1">
      <alignment horizontal="center"/>
    </xf>
    <xf numFmtId="0" fontId="20" fillId="0" borderId="25" xfId="0" applyFont="1" applyBorder="1"/>
    <xf numFmtId="0" fontId="20" fillId="10" borderId="19" xfId="0" applyFont="1" applyFill="1" applyBorder="1"/>
    <xf numFmtId="0" fontId="20" fillId="0" borderId="20" xfId="0" applyFont="1" applyFill="1" applyBorder="1" applyAlignment="1">
      <alignment horizontal="center"/>
    </xf>
    <xf numFmtId="0" fontId="20" fillId="0" borderId="19" xfId="0" applyFont="1" applyBorder="1"/>
    <xf numFmtId="0" fontId="10" fillId="0" borderId="3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20" fillId="4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3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0" fillId="0" borderId="73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10" fillId="0" borderId="74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0" fontId="9" fillId="0" borderId="75" xfId="0" applyFont="1" applyFill="1" applyBorder="1" applyAlignment="1">
      <alignment horizontal="center" vertical="top" wrapText="1"/>
    </xf>
    <xf numFmtId="1" fontId="10" fillId="13" borderId="1" xfId="0" applyNumberFormat="1" applyFont="1" applyFill="1" applyBorder="1" applyAlignment="1">
      <alignment horizontal="center" vertical="top" wrapText="1"/>
    </xf>
    <xf numFmtId="1" fontId="10" fillId="13" borderId="9" xfId="0" applyNumberFormat="1" applyFont="1" applyFill="1" applyBorder="1" applyAlignment="1">
      <alignment horizontal="center" vertical="top" wrapText="1"/>
    </xf>
    <xf numFmtId="1" fontId="10" fillId="13" borderId="2" xfId="0" applyNumberFormat="1" applyFont="1" applyFill="1" applyBorder="1" applyAlignment="1">
      <alignment horizontal="center" vertical="top" wrapText="1"/>
    </xf>
    <xf numFmtId="1" fontId="10" fillId="13" borderId="1" xfId="0" applyNumberFormat="1" applyFont="1" applyFill="1" applyBorder="1" applyAlignment="1">
      <alignment horizontal="center" vertical="top"/>
    </xf>
    <xf numFmtId="0" fontId="10" fillId="0" borderId="32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2" fontId="7" fillId="9" borderId="31" xfId="0" applyNumberFormat="1" applyFont="1" applyFill="1" applyBorder="1" applyAlignment="1">
      <alignment horizontal="center" vertical="top" wrapText="1"/>
    </xf>
    <xf numFmtId="0" fontId="28" fillId="4" borderId="36" xfId="0" applyFont="1" applyFill="1" applyBorder="1" applyAlignment="1">
      <alignment horizontal="center" vertical="center" wrapText="1"/>
    </xf>
    <xf numFmtId="2" fontId="3" fillId="9" borderId="30" xfId="0" applyNumberFormat="1" applyFont="1" applyFill="1" applyBorder="1" applyAlignment="1">
      <alignment horizontal="center" vertical="top" wrapText="1"/>
    </xf>
    <xf numFmtId="164" fontId="3" fillId="9" borderId="30" xfId="0" applyNumberFormat="1" applyFont="1" applyFill="1" applyBorder="1" applyAlignment="1">
      <alignment horizontal="center" vertical="top" wrapText="1"/>
    </xf>
    <xf numFmtId="0" fontId="3" fillId="9" borderId="30" xfId="0" applyFont="1" applyFill="1" applyBorder="1" applyAlignment="1">
      <alignment horizontal="center" vertical="top" wrapText="1"/>
    </xf>
    <xf numFmtId="0" fontId="1" fillId="9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34" fillId="5" borderId="36" xfId="0" applyNumberFormat="1" applyFont="1" applyFill="1" applyBorder="1" applyAlignment="1">
      <alignment horizontal="center" vertical="top" wrapText="1"/>
    </xf>
    <xf numFmtId="0" fontId="34" fillId="5" borderId="8" xfId="0" applyNumberFormat="1" applyFont="1" applyFill="1" applyBorder="1" applyAlignment="1">
      <alignment horizontal="center" vertical="top" wrapText="1"/>
    </xf>
    <xf numFmtId="0" fontId="2" fillId="5" borderId="10" xfId="0" applyNumberFormat="1" applyFont="1" applyFill="1" applyBorder="1" applyAlignment="1">
      <alignment horizontal="center" vertical="top" wrapText="1"/>
    </xf>
    <xf numFmtId="0" fontId="34" fillId="0" borderId="3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center"/>
    </xf>
    <xf numFmtId="164" fontId="3" fillId="9" borderId="30" xfId="0" applyNumberFormat="1" applyFont="1" applyFill="1" applyBorder="1" applyAlignment="1">
      <alignment horizontal="right" vertical="top" wrapText="1"/>
    </xf>
    <xf numFmtId="164" fontId="3" fillId="9" borderId="1" xfId="0" applyNumberFormat="1" applyFont="1" applyFill="1" applyBorder="1" applyAlignment="1">
      <alignment horizontal="right" vertical="top" wrapText="1"/>
    </xf>
    <xf numFmtId="164" fontId="27" fillId="9" borderId="18" xfId="0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17" fillId="14" borderId="68" xfId="0" applyFont="1" applyFill="1" applyBorder="1" applyAlignment="1">
      <alignment horizontal="center" vertical="top" wrapText="1"/>
    </xf>
    <xf numFmtId="0" fontId="17" fillId="14" borderId="63" xfId="0" applyFont="1" applyFill="1" applyBorder="1" applyAlignment="1">
      <alignment horizontal="center" vertical="top" wrapText="1"/>
    </xf>
    <xf numFmtId="0" fontId="17" fillId="14" borderId="73" xfId="0" applyFont="1" applyFill="1" applyBorder="1" applyAlignment="1">
      <alignment horizontal="center" vertical="top" wrapText="1"/>
    </xf>
    <xf numFmtId="0" fontId="17" fillId="14" borderId="66" xfId="0" applyFont="1" applyFill="1" applyBorder="1" applyAlignment="1">
      <alignment horizontal="center" vertical="top" wrapText="1"/>
    </xf>
    <xf numFmtId="0" fontId="20" fillId="14" borderId="6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top" wrapText="1"/>
    </xf>
    <xf numFmtId="0" fontId="5" fillId="4" borderId="29" xfId="0" applyFont="1" applyFill="1" applyBorder="1" applyAlignment="1">
      <alignment horizontal="center" vertical="top" wrapText="1"/>
    </xf>
    <xf numFmtId="164" fontId="1" fillId="4" borderId="20" xfId="0" applyNumberFormat="1" applyFont="1" applyFill="1" applyBorder="1" applyAlignment="1">
      <alignment horizontal="center" vertical="top" wrapText="1"/>
    </xf>
    <xf numFmtId="2" fontId="7" fillId="4" borderId="29" xfId="0" applyNumberFormat="1" applyFont="1" applyFill="1" applyBorder="1" applyAlignment="1">
      <alignment horizontal="center" vertical="top" wrapText="1"/>
    </xf>
    <xf numFmtId="2" fontId="34" fillId="4" borderId="19" xfId="0" applyNumberFormat="1" applyFont="1" applyFill="1" applyBorder="1" applyAlignment="1">
      <alignment horizontal="center" vertical="top" wrapText="1"/>
    </xf>
    <xf numFmtId="2" fontId="7" fillId="4" borderId="20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right" vertical="top" wrapText="1"/>
    </xf>
    <xf numFmtId="0" fontId="3" fillId="4" borderId="20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2" fontId="7" fillId="4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top" wrapText="1"/>
    </xf>
    <xf numFmtId="0" fontId="34" fillId="4" borderId="8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0" fillId="0" borderId="20" xfId="0" applyFont="1" applyFill="1" applyBorder="1"/>
    <xf numFmtId="0" fontId="9" fillId="0" borderId="30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center" vertical="top" textRotation="90" wrapText="1"/>
    </xf>
    <xf numFmtId="0" fontId="8" fillId="0" borderId="12" xfId="0" applyFont="1" applyFill="1" applyBorder="1" applyAlignment="1">
      <alignment horizontal="center" vertical="top" textRotation="90" wrapText="1"/>
    </xf>
    <xf numFmtId="0" fontId="8" fillId="0" borderId="34" xfId="0" applyFont="1" applyFill="1" applyBorder="1" applyAlignment="1">
      <alignment horizontal="center" vertical="top" textRotation="90" wrapText="1"/>
    </xf>
    <xf numFmtId="0" fontId="0" fillId="0" borderId="8" xfId="0" applyFont="1" applyFill="1" applyBorder="1"/>
    <xf numFmtId="0" fontId="20" fillId="4" borderId="20" xfId="0" applyFont="1" applyFill="1" applyBorder="1"/>
    <xf numFmtId="0" fontId="16" fillId="0" borderId="30" xfId="0" applyFont="1" applyFill="1" applyBorder="1" applyAlignment="1">
      <alignment horizontal="left" vertical="top" wrapText="1"/>
    </xf>
    <xf numFmtId="0" fontId="0" fillId="4" borderId="36" xfId="0" applyFont="1" applyFill="1" applyBorder="1"/>
    <xf numFmtId="0" fontId="0" fillId="4" borderId="8" xfId="0" applyFont="1" applyFill="1" applyBorder="1"/>
    <xf numFmtId="0" fontId="0" fillId="4" borderId="16" xfId="0" applyFont="1" applyFill="1" applyBorder="1"/>
    <xf numFmtId="0" fontId="8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justify" vertical="top" wrapText="1"/>
    </xf>
    <xf numFmtId="0" fontId="0" fillId="0" borderId="31" xfId="0" applyFont="1" applyFill="1" applyBorder="1" applyProtection="1"/>
    <xf numFmtId="0" fontId="0" fillId="0" borderId="2" xfId="0" applyFont="1" applyFill="1" applyBorder="1" applyProtection="1"/>
    <xf numFmtId="0" fontId="0" fillId="0" borderId="2" xfId="0" applyFont="1" applyFill="1" applyBorder="1" applyAlignment="1">
      <alignment wrapText="1"/>
    </xf>
    <xf numFmtId="0" fontId="0" fillId="0" borderId="22" xfId="0" applyFont="1" applyFill="1" applyBorder="1"/>
    <xf numFmtId="0" fontId="0" fillId="0" borderId="31" xfId="0" applyFont="1" applyFill="1" applyBorder="1" applyAlignment="1">
      <alignment wrapText="1"/>
    </xf>
    <xf numFmtId="0" fontId="20" fillId="4" borderId="36" xfId="0" applyFont="1" applyFill="1" applyBorder="1"/>
    <xf numFmtId="0" fontId="20" fillId="4" borderId="8" xfId="0" applyFont="1" applyFill="1" applyBorder="1"/>
    <xf numFmtId="0" fontId="20" fillId="4" borderId="16" xfId="0" applyFont="1" applyFill="1" applyBorder="1"/>
    <xf numFmtId="0" fontId="0" fillId="0" borderId="22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7" xfId="0" applyFont="1" applyFill="1" applyBorder="1"/>
    <xf numFmtId="0" fontId="0" fillId="0" borderId="31" xfId="0" applyFont="1" applyFill="1" applyBorder="1"/>
    <xf numFmtId="0" fontId="0" fillId="0" borderId="18" xfId="0" applyFont="1" applyFill="1" applyBorder="1"/>
    <xf numFmtId="0" fontId="0" fillId="0" borderId="30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4" borderId="77" xfId="0" applyFont="1" applyFill="1" applyBorder="1"/>
    <xf numFmtId="0" fontId="0" fillId="0" borderId="18" xfId="0" applyFont="1" applyFill="1" applyBorder="1" applyAlignment="1">
      <alignment horizontal="left" vertical="top" wrapText="1"/>
    </xf>
    <xf numFmtId="0" fontId="20" fillId="4" borderId="21" xfId="0" applyFont="1" applyFill="1" applyBorder="1"/>
    <xf numFmtId="0" fontId="0" fillId="0" borderId="30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0" fillId="6" borderId="8" xfId="0" applyFont="1" applyFill="1" applyBorder="1"/>
    <xf numFmtId="0" fontId="16" fillId="6" borderId="1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vertical="top" wrapText="1"/>
    </xf>
    <xf numFmtId="0" fontId="0" fillId="6" borderId="2" xfId="0" applyFont="1" applyFill="1" applyBorder="1"/>
    <xf numFmtId="0" fontId="20" fillId="6" borderId="8" xfId="0" applyFont="1" applyFill="1" applyBorder="1"/>
    <xf numFmtId="0" fontId="0" fillId="6" borderId="2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left" vertical="top" wrapText="1"/>
    </xf>
    <xf numFmtId="0" fontId="0" fillId="6" borderId="9" xfId="0" applyFont="1" applyFill="1" applyBorder="1"/>
    <xf numFmtId="0" fontId="0" fillId="6" borderId="0" xfId="0" applyFill="1"/>
    <xf numFmtId="0" fontId="0" fillId="6" borderId="2" xfId="0" applyFont="1" applyFill="1" applyBorder="1" applyAlignment="1">
      <alignment wrapText="1"/>
    </xf>
    <xf numFmtId="0" fontId="16" fillId="6" borderId="74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top" wrapText="1"/>
    </xf>
    <xf numFmtId="0" fontId="17" fillId="6" borderId="8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31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18" fillId="6" borderId="8" xfId="0" applyFont="1" applyFill="1" applyBorder="1" applyAlignment="1">
      <alignment horizontal="left" vertical="top" wrapText="1"/>
    </xf>
    <xf numFmtId="0" fontId="18" fillId="6" borderId="8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/>
    </xf>
    <xf numFmtId="0" fontId="8" fillId="6" borderId="9" xfId="0" applyFont="1" applyFill="1" applyBorder="1" applyAlignment="1">
      <alignment horizontal="center" vertical="top" wrapText="1"/>
    </xf>
    <xf numFmtId="0" fontId="16" fillId="0" borderId="74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textRotation="90" wrapText="1"/>
    </xf>
    <xf numFmtId="0" fontId="30" fillId="0" borderId="4" xfId="0" applyFont="1" applyFill="1" applyBorder="1" applyAlignment="1">
      <alignment horizontal="center" vertical="top" textRotation="90" wrapText="1"/>
    </xf>
    <xf numFmtId="0" fontId="11" fillId="0" borderId="8" xfId="0" applyFont="1" applyFill="1" applyBorder="1" applyAlignment="1">
      <alignment horizontal="center" vertical="top" textRotation="90" wrapText="1"/>
    </xf>
    <xf numFmtId="0" fontId="16" fillId="0" borderId="72" xfId="0" applyFont="1" applyFill="1" applyBorder="1" applyAlignment="1">
      <alignment horizontal="left" vertical="top" wrapText="1"/>
    </xf>
    <xf numFmtId="0" fontId="17" fillId="0" borderId="74" xfId="0" applyFont="1" applyFill="1" applyBorder="1" applyAlignment="1">
      <alignment horizontal="left" vertical="top" wrapText="1"/>
    </xf>
    <xf numFmtId="0" fontId="29" fillId="0" borderId="74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5" borderId="11" xfId="0" applyFont="1" applyFill="1" applyBorder="1"/>
    <xf numFmtId="0" fontId="20" fillId="11" borderId="4" xfId="0" applyFont="1" applyFill="1" applyBorder="1"/>
    <xf numFmtId="0" fontId="26" fillId="11" borderId="5" xfId="0" applyFont="1" applyFill="1" applyBorder="1" applyAlignment="1">
      <alignment horizontal="center" vertical="top" wrapText="1"/>
    </xf>
    <xf numFmtId="0" fontId="33" fillId="11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0" fillId="7" borderId="62" xfId="0" applyFon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top"/>
    </xf>
    <xf numFmtId="0" fontId="0" fillId="7" borderId="4" xfId="0" applyFont="1" applyFill="1" applyBorder="1" applyAlignment="1">
      <alignment horizontal="center" vertical="top"/>
    </xf>
    <xf numFmtId="0" fontId="0" fillId="7" borderId="64" xfId="0" applyFont="1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6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62" xfId="0" applyFont="1" applyFill="1" applyBorder="1" applyAlignment="1">
      <alignment horizontal="center" vertical="top"/>
    </xf>
    <xf numFmtId="0" fontId="0" fillId="0" borderId="64" xfId="0" applyFont="1" applyFill="1" applyBorder="1" applyAlignment="1">
      <alignment horizontal="center" vertical="top"/>
    </xf>
    <xf numFmtId="0" fontId="0" fillId="0" borderId="68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top"/>
    </xf>
    <xf numFmtId="0" fontId="23" fillId="0" borderId="6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left" vertical="top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/>
    <xf numFmtId="0" fontId="20" fillId="0" borderId="23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left" vertical="top" wrapText="1"/>
    </xf>
    <xf numFmtId="0" fontId="10" fillId="6" borderId="63" xfId="0" applyFont="1" applyFill="1" applyBorder="1" applyAlignment="1">
      <alignment horizontal="center" vertical="top" wrapText="1"/>
    </xf>
    <xf numFmtId="0" fontId="9" fillId="6" borderId="7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2" xfId="0" applyNumberFormat="1" applyFont="1" applyFill="1" applyBorder="1" applyAlignment="1">
      <alignment horizontal="center" vertical="top" wrapText="1"/>
    </xf>
    <xf numFmtId="0" fontId="10" fillId="6" borderId="63" xfId="0" applyNumberFormat="1" applyFont="1" applyFill="1" applyBorder="1" applyAlignment="1">
      <alignment horizontal="center" vertical="top" wrapText="1"/>
    </xf>
    <xf numFmtId="0" fontId="10" fillId="6" borderId="4" xfId="0" applyNumberFormat="1" applyFont="1" applyFill="1" applyBorder="1" applyAlignment="1">
      <alignment horizontal="center" vertical="top" wrapText="1"/>
    </xf>
    <xf numFmtId="0" fontId="10" fillId="6" borderId="1" xfId="0" applyNumberFormat="1" applyFont="1" applyFill="1" applyBorder="1" applyAlignment="1">
      <alignment horizontal="center" vertical="top" wrapText="1"/>
    </xf>
    <xf numFmtId="0" fontId="10" fillId="6" borderId="4" xfId="0" applyNumberFormat="1" applyFont="1" applyFill="1" applyBorder="1" applyAlignment="1">
      <alignment horizontal="left" vertical="top" wrapText="1"/>
    </xf>
    <xf numFmtId="0" fontId="10" fillId="6" borderId="1" xfId="0" applyNumberFormat="1" applyFont="1" applyFill="1" applyBorder="1" applyAlignment="1">
      <alignment horizontal="left" vertical="top" wrapText="1"/>
    </xf>
    <xf numFmtId="0" fontId="15" fillId="9" borderId="9" xfId="0" applyFont="1" applyFill="1" applyBorder="1" applyAlignment="1">
      <alignment horizontal="left" vertical="top" wrapText="1"/>
    </xf>
    <xf numFmtId="0" fontId="15" fillId="9" borderId="4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2" xfId="0" applyFont="1" applyFill="1" applyBorder="1" applyAlignment="1">
      <alignment horizontal="center" vertical="top" wrapText="1"/>
    </xf>
    <xf numFmtId="0" fontId="23" fillId="9" borderId="68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textRotation="90" wrapText="1"/>
    </xf>
    <xf numFmtId="0" fontId="16" fillId="4" borderId="8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 wrapText="1"/>
    </xf>
    <xf numFmtId="0" fontId="29" fillId="4" borderId="8" xfId="0" applyFont="1" applyFill="1" applyBorder="1" applyAlignment="1">
      <alignment horizontal="center" wrapText="1"/>
    </xf>
    <xf numFmtId="0" fontId="16" fillId="6" borderId="8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center"/>
    </xf>
    <xf numFmtId="0" fontId="0" fillId="4" borderId="20" xfId="0" applyFont="1" applyFill="1" applyBorder="1"/>
    <xf numFmtId="0" fontId="2" fillId="11" borderId="32" xfId="0" applyFont="1" applyFill="1" applyBorder="1" applyAlignment="1">
      <alignment horizontal="center" vertical="top"/>
    </xf>
    <xf numFmtId="0" fontId="33" fillId="0" borderId="68" xfId="0" applyFont="1" applyBorder="1" applyAlignment="1">
      <alignment vertical="top" wrapText="1"/>
    </xf>
    <xf numFmtId="0" fontId="33" fillId="0" borderId="63" xfId="0" applyFont="1" applyBorder="1" applyAlignment="1">
      <alignment vertical="top" wrapText="1"/>
    </xf>
    <xf numFmtId="0" fontId="33" fillId="0" borderId="66" xfId="0" applyFont="1" applyBorder="1" applyAlignment="1">
      <alignment vertical="top" wrapText="1"/>
    </xf>
    <xf numFmtId="0" fontId="2" fillId="11" borderId="4" xfId="0" applyFont="1" applyFill="1" applyBorder="1" applyAlignment="1">
      <alignment horizontal="center" vertical="top"/>
    </xf>
    <xf numFmtId="0" fontId="2" fillId="11" borderId="4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 vertical="top"/>
    </xf>
    <xf numFmtId="0" fontId="2" fillId="11" borderId="8" xfId="0" applyFont="1" applyFill="1" applyBorder="1" applyAlignment="1">
      <alignment horizontal="center" vertical="top"/>
    </xf>
    <xf numFmtId="0" fontId="2" fillId="11" borderId="16" xfId="0" applyFont="1" applyFill="1" applyBorder="1" applyAlignment="1">
      <alignment horizontal="center" vertical="top"/>
    </xf>
    <xf numFmtId="164" fontId="2" fillId="12" borderId="37" xfId="0" applyNumberFormat="1" applyFont="1" applyFill="1" applyBorder="1" applyAlignment="1">
      <alignment horizontal="center" vertical="top" wrapText="1"/>
    </xf>
    <xf numFmtId="164" fontId="2" fillId="12" borderId="9" xfId="0" applyNumberFormat="1" applyFont="1" applyFill="1" applyBorder="1" applyAlignment="1">
      <alignment horizontal="center" vertical="top" wrapText="1"/>
    </xf>
    <xf numFmtId="164" fontId="2" fillId="12" borderId="26" xfId="0" applyNumberFormat="1" applyFont="1" applyFill="1" applyBorder="1" applyAlignment="1">
      <alignment horizontal="center" vertical="top" wrapText="1"/>
    </xf>
    <xf numFmtId="0" fontId="35" fillId="0" borderId="63" xfId="0" applyFont="1" applyBorder="1" applyAlignment="1">
      <alignment vertical="top" wrapText="1"/>
    </xf>
    <xf numFmtId="0" fontId="16" fillId="4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/>
    </xf>
    <xf numFmtId="0" fontId="20" fillId="7" borderId="62" xfId="0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top"/>
    </xf>
    <xf numFmtId="0" fontId="20" fillId="7" borderId="64" xfId="0" applyFont="1" applyFill="1" applyBorder="1" applyAlignment="1">
      <alignment horizontal="center" vertical="top"/>
    </xf>
    <xf numFmtId="0" fontId="20" fillId="0" borderId="68" xfId="0" applyFont="1" applyBorder="1" applyAlignment="1">
      <alignment horizontal="center" vertical="top"/>
    </xf>
    <xf numFmtId="0" fontId="20" fillId="0" borderId="63" xfId="0" applyFont="1" applyBorder="1" applyAlignment="1">
      <alignment horizontal="center" vertical="top"/>
    </xf>
    <xf numFmtId="0" fontId="20" fillId="0" borderId="66" xfId="0" applyFont="1" applyBorder="1" applyAlignment="1">
      <alignment horizontal="center" vertical="top"/>
    </xf>
    <xf numFmtId="0" fontId="20" fillId="0" borderId="68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top"/>
    </xf>
    <xf numFmtId="0" fontId="20" fillId="0" borderId="66" xfId="0" applyFont="1" applyFill="1" applyBorder="1" applyAlignment="1">
      <alignment horizontal="center" vertical="top"/>
    </xf>
    <xf numFmtId="0" fontId="20" fillId="0" borderId="68" xfId="0" applyFont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Alignment="1">
      <alignment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1" fontId="9" fillId="0" borderId="31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0" fillId="0" borderId="34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0" fillId="14" borderId="0" xfId="0" applyFill="1"/>
    <xf numFmtId="0" fontId="20" fillId="14" borderId="0" xfId="0" applyFont="1" applyFill="1"/>
    <xf numFmtId="1" fontId="17" fillId="14" borderId="8" xfId="0" applyNumberFormat="1" applyFont="1" applyFill="1" applyBorder="1" applyAlignment="1">
      <alignment horizontal="center" vertical="top" wrapText="1"/>
    </xf>
    <xf numFmtId="1" fontId="20" fillId="14" borderId="10" xfId="0" applyNumberFormat="1" applyFont="1" applyFill="1" applyBorder="1" applyAlignment="1">
      <alignment horizontal="center" vertical="top"/>
    </xf>
    <xf numFmtId="164" fontId="9" fillId="0" borderId="31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9" fillId="0" borderId="34" xfId="0" applyNumberFormat="1" applyFont="1" applyFill="1" applyBorder="1" applyAlignment="1">
      <alignment horizontal="center" vertical="top" wrapText="1"/>
    </xf>
    <xf numFmtId="0" fontId="18" fillId="14" borderId="10" xfId="0" applyFon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 textRotation="90" wrapText="1"/>
    </xf>
    <xf numFmtId="0" fontId="8" fillId="0" borderId="22" xfId="0" applyFont="1" applyFill="1" applyBorder="1" applyAlignment="1">
      <alignment horizontal="left" vertical="top" textRotation="90" wrapText="1"/>
    </xf>
    <xf numFmtId="1" fontId="10" fillId="0" borderId="6" xfId="0" applyNumberFormat="1" applyFont="1" applyFill="1" applyBorder="1" applyAlignment="1">
      <alignment horizontal="center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1" fontId="10" fillId="0" borderId="13" xfId="0" applyNumberFormat="1" applyFont="1" applyFill="1" applyBorder="1" applyAlignment="1">
      <alignment horizontal="center" vertical="top" wrapText="1"/>
    </xf>
    <xf numFmtId="1" fontId="17" fillId="14" borderId="36" xfId="0" applyNumberFormat="1" applyFont="1" applyFill="1" applyBorder="1" applyAlignment="1">
      <alignment horizontal="center" vertical="top" wrapText="1"/>
    </xf>
    <xf numFmtId="1" fontId="0" fillId="0" borderId="30" xfId="0" applyNumberFormat="1" applyFont="1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2" xfId="0" applyNumberFormat="1" applyFill="1" applyBorder="1" applyAlignment="1">
      <alignment horizontal="center" vertical="top"/>
    </xf>
    <xf numFmtId="1" fontId="0" fillId="0" borderId="34" xfId="0" applyNumberFormat="1" applyFill="1" applyBorder="1" applyAlignment="1">
      <alignment horizontal="center" vertical="top"/>
    </xf>
    <xf numFmtId="0" fontId="8" fillId="14" borderId="62" xfId="0" applyFont="1" applyFill="1" applyBorder="1" applyAlignment="1">
      <alignment horizontal="center" vertical="center"/>
    </xf>
    <xf numFmtId="1" fontId="10" fillId="14" borderId="68" xfId="0" applyNumberFormat="1" applyFont="1" applyFill="1" applyBorder="1" applyAlignment="1">
      <alignment horizontal="center" vertical="top" wrapText="1"/>
    </xf>
    <xf numFmtId="1" fontId="10" fillId="14" borderId="63" xfId="0" applyNumberFormat="1" applyFont="1" applyFill="1" applyBorder="1" applyAlignment="1">
      <alignment horizontal="center" vertical="top" wrapText="1"/>
    </xf>
    <xf numFmtId="1" fontId="0" fillId="14" borderId="64" xfId="0" applyNumberForma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left" vertical="top" wrapText="1"/>
    </xf>
    <xf numFmtId="1" fontId="9" fillId="6" borderId="1" xfId="0" applyNumberFormat="1" applyFont="1" applyFill="1" applyBorder="1" applyAlignment="1">
      <alignment horizontal="center" vertical="top" wrapText="1"/>
    </xf>
    <xf numFmtId="1" fontId="9" fillId="6" borderId="2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164" fontId="9" fillId="6" borderId="2" xfId="0" applyNumberFormat="1" applyFont="1" applyFill="1" applyBorder="1" applyAlignment="1">
      <alignment horizontal="center" vertical="top" wrapText="1"/>
    </xf>
    <xf numFmtId="1" fontId="10" fillId="6" borderId="1" xfId="0" applyNumberFormat="1" applyFont="1" applyFill="1" applyBorder="1" applyAlignment="1">
      <alignment horizontal="center" vertical="top" wrapText="1"/>
    </xf>
    <xf numFmtId="1" fontId="10" fillId="6" borderId="9" xfId="0" applyNumberFormat="1" applyFont="1" applyFill="1" applyBorder="1" applyAlignment="1">
      <alignment horizontal="center" vertical="top" wrapText="1"/>
    </xf>
    <xf numFmtId="1" fontId="10" fillId="6" borderId="2" xfId="0" applyNumberFormat="1" applyFont="1" applyFill="1" applyBorder="1" applyAlignment="1">
      <alignment horizontal="center" vertical="top" wrapText="1"/>
    </xf>
    <xf numFmtId="1" fontId="17" fillId="6" borderId="8" xfId="0" applyNumberFormat="1" applyFont="1" applyFill="1" applyBorder="1" applyAlignment="1">
      <alignment horizontal="center" vertical="top" wrapText="1"/>
    </xf>
    <xf numFmtId="1" fontId="10" fillId="6" borderId="63" xfId="0" applyNumberFormat="1" applyFont="1" applyFill="1" applyBorder="1" applyAlignment="1">
      <alignment horizontal="center" vertical="top" wrapText="1"/>
    </xf>
    <xf numFmtId="1" fontId="10" fillId="6" borderId="1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textRotation="90" wrapText="1"/>
    </xf>
    <xf numFmtId="0" fontId="8" fillId="0" borderId="21" xfId="0" applyFont="1" applyFill="1" applyBorder="1" applyAlignment="1">
      <alignment horizontal="left" vertical="top" textRotation="90" wrapText="1"/>
    </xf>
    <xf numFmtId="0" fontId="18" fillId="14" borderId="19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center"/>
    </xf>
    <xf numFmtId="0" fontId="20" fillId="4" borderId="3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31" fillId="5" borderId="8" xfId="0" applyFont="1" applyFill="1" applyBorder="1" applyAlignment="1">
      <alignment horizontal="center" vertical="top" wrapText="1"/>
    </xf>
    <xf numFmtId="0" fontId="31" fillId="6" borderId="8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/>
    </xf>
    <xf numFmtId="0" fontId="34" fillId="4" borderId="16" xfId="0" applyFont="1" applyFill="1" applyBorder="1" applyAlignment="1">
      <alignment horizontal="center" vertical="top" wrapText="1"/>
    </xf>
    <xf numFmtId="0" fontId="17" fillId="0" borderId="65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right"/>
    </xf>
    <xf numFmtId="2" fontId="1" fillId="4" borderId="49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17" fillId="4" borderId="68" xfId="0" applyNumberFormat="1" applyFont="1" applyFill="1" applyBorder="1" applyAlignment="1">
      <alignment horizontal="center" vertical="top" wrapText="1"/>
    </xf>
    <xf numFmtId="164" fontId="17" fillId="6" borderId="68" xfId="0" applyNumberFormat="1" applyFont="1" applyFill="1" applyBorder="1" applyAlignment="1">
      <alignment horizontal="center" vertical="top" wrapText="1"/>
    </xf>
    <xf numFmtId="164" fontId="10" fillId="0" borderId="32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164" fontId="10" fillId="6" borderId="4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Fill="1" applyBorder="1" applyAlignment="1">
      <alignment horizontal="center" vertical="top" wrapText="1"/>
    </xf>
    <xf numFmtId="164" fontId="0" fillId="0" borderId="38" xfId="0" applyNumberFormat="1" applyFill="1" applyBorder="1" applyAlignment="1">
      <alignment vertical="center"/>
    </xf>
    <xf numFmtId="0" fontId="20" fillId="14" borderId="64" xfId="0" applyFont="1" applyFill="1" applyBorder="1" applyAlignment="1">
      <alignment horizontal="center" vertical="top"/>
    </xf>
    <xf numFmtId="0" fontId="17" fillId="6" borderId="63" xfId="0" applyNumberFormat="1" applyFont="1" applyFill="1" applyBorder="1" applyAlignment="1">
      <alignment horizontal="center" vertical="top" wrapText="1"/>
    </xf>
    <xf numFmtId="0" fontId="17" fillId="14" borderId="68" xfId="0" applyNumberFormat="1" applyFont="1" applyFill="1" applyBorder="1" applyAlignment="1">
      <alignment horizontal="center" vertical="top" wrapText="1"/>
    </xf>
    <xf numFmtId="0" fontId="17" fillId="14" borderId="63" xfId="0" applyNumberFormat="1" applyFont="1" applyFill="1" applyBorder="1" applyAlignment="1">
      <alignment horizontal="center" vertical="top" wrapText="1"/>
    </xf>
    <xf numFmtId="0" fontId="17" fillId="14" borderId="66" xfId="0" applyNumberFormat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top" textRotation="90" wrapText="1"/>
    </xf>
    <xf numFmtId="0" fontId="10" fillId="0" borderId="33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top"/>
    </xf>
    <xf numFmtId="0" fontId="18" fillId="14" borderId="69" xfId="0" applyFont="1" applyFill="1" applyBorder="1" applyAlignment="1">
      <alignment horizontal="left" vertical="top" wrapText="1"/>
    </xf>
    <xf numFmtId="0" fontId="20" fillId="14" borderId="6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vertical="top" textRotation="90" wrapText="1"/>
    </xf>
    <xf numFmtId="1" fontId="9" fillId="6" borderId="3" xfId="0" applyNumberFormat="1" applyFont="1" applyFill="1" applyBorder="1" applyAlignment="1">
      <alignment horizontal="center" vertical="top" wrapText="1"/>
    </xf>
    <xf numFmtId="1" fontId="0" fillId="0" borderId="4" xfId="0" applyNumberFormat="1" applyFont="1" applyFill="1" applyBorder="1" applyAlignment="1">
      <alignment horizontal="center" vertical="top"/>
    </xf>
    <xf numFmtId="0" fontId="18" fillId="14" borderId="65" xfId="0" applyFont="1" applyFill="1" applyBorder="1" applyAlignment="1">
      <alignment horizontal="left" vertical="top" wrapText="1"/>
    </xf>
    <xf numFmtId="0" fontId="20" fillId="14" borderId="73" xfId="0" applyFont="1" applyFill="1" applyBorder="1" applyAlignment="1">
      <alignment horizontal="center"/>
    </xf>
    <xf numFmtId="0" fontId="17" fillId="14" borderId="63" xfId="0" applyFont="1" applyFill="1" applyBorder="1" applyAlignment="1" applyProtection="1">
      <alignment horizontal="center" vertical="top" wrapText="1"/>
    </xf>
    <xf numFmtId="0" fontId="17" fillId="6" borderId="63" xfId="0" applyFont="1" applyFill="1" applyBorder="1" applyAlignment="1">
      <alignment horizontal="center" vertical="top" wrapText="1"/>
    </xf>
    <xf numFmtId="1" fontId="9" fillId="0" borderId="32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0" fillId="0" borderId="4" xfId="0" applyNumberFormat="1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1" fontId="0" fillId="0" borderId="38" xfId="0" applyNumberFormat="1" applyFont="1" applyFill="1" applyBorder="1" applyAlignment="1">
      <alignment horizontal="center" vertical="top"/>
    </xf>
    <xf numFmtId="1" fontId="16" fillId="6" borderId="63" xfId="0" applyNumberFormat="1" applyFont="1" applyFill="1" applyBorder="1" applyAlignment="1">
      <alignment horizontal="center" vertical="top" wrapText="1"/>
    </xf>
    <xf numFmtId="1" fontId="9" fillId="6" borderId="63" xfId="0" applyNumberFormat="1" applyFont="1" applyFill="1" applyBorder="1" applyAlignment="1">
      <alignment horizontal="center" vertical="top" wrapText="1"/>
    </xf>
    <xf numFmtId="0" fontId="18" fillId="14" borderId="65" xfId="0" applyNumberFormat="1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top" textRotation="90" wrapText="1"/>
    </xf>
    <xf numFmtId="0" fontId="18" fillId="14" borderId="65" xfId="0" applyFont="1" applyFill="1" applyBorder="1" applyAlignment="1">
      <alignment horizontal="center" vertical="top" wrapText="1"/>
    </xf>
    <xf numFmtId="0" fontId="16" fillId="14" borderId="68" xfId="0" applyFont="1" applyFill="1" applyBorder="1" applyAlignment="1">
      <alignment horizontal="center" vertical="top" wrapText="1"/>
    </xf>
    <xf numFmtId="0" fontId="16" fillId="14" borderId="63" xfId="0" applyFont="1" applyFill="1" applyBorder="1" applyAlignment="1">
      <alignment horizontal="center" vertical="top" wrapText="1"/>
    </xf>
    <xf numFmtId="0" fontId="29" fillId="14" borderId="63" xfId="0" applyFont="1" applyFill="1" applyBorder="1" applyAlignment="1">
      <alignment horizontal="center" vertical="top" wrapText="1"/>
    </xf>
    <xf numFmtId="0" fontId="16" fillId="6" borderId="63" xfId="0" applyFont="1" applyFill="1" applyBorder="1" applyAlignment="1">
      <alignment horizontal="left" vertical="top" wrapText="1"/>
    </xf>
    <xf numFmtId="0" fontId="16" fillId="14" borderId="66" xfId="0" applyFont="1" applyFill="1" applyBorder="1" applyAlignment="1">
      <alignment horizontal="center" vertical="top" wrapText="1"/>
    </xf>
    <xf numFmtId="0" fontId="17" fillId="14" borderId="62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left" vertical="top" textRotation="90" wrapText="1"/>
    </xf>
    <xf numFmtId="1" fontId="10" fillId="0" borderId="17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10" fillId="6" borderId="3" xfId="0" applyNumberFormat="1" applyFont="1" applyFill="1" applyBorder="1" applyAlignment="1">
      <alignment horizontal="center" vertical="top" wrapText="1"/>
    </xf>
    <xf numFmtId="1" fontId="0" fillId="0" borderId="41" xfId="0" applyNumberFormat="1" applyFont="1" applyFill="1" applyBorder="1" applyAlignment="1">
      <alignment horizontal="center" vertical="top"/>
    </xf>
    <xf numFmtId="0" fontId="8" fillId="0" borderId="64" xfId="0" applyFont="1" applyFill="1" applyBorder="1" applyAlignment="1">
      <alignment horizontal="left" vertical="top" textRotation="90" wrapText="1"/>
    </xf>
    <xf numFmtId="1" fontId="10" fillId="0" borderId="68" xfId="0" applyNumberFormat="1" applyFont="1" applyFill="1" applyBorder="1" applyAlignment="1">
      <alignment horizontal="center" vertical="top" wrapText="1"/>
    </xf>
    <xf numFmtId="1" fontId="10" fillId="0" borderId="63" xfId="0" applyNumberFormat="1" applyFont="1" applyFill="1" applyBorder="1" applyAlignment="1">
      <alignment horizontal="center" vertical="top" wrapText="1"/>
    </xf>
    <xf numFmtId="1" fontId="0" fillId="0" borderId="64" xfId="0" applyNumberFormat="1" applyFont="1" applyFill="1" applyBorder="1" applyAlignment="1">
      <alignment horizontal="center" vertical="top"/>
    </xf>
    <xf numFmtId="0" fontId="0" fillId="0" borderId="73" xfId="0" applyFont="1" applyFill="1" applyBorder="1"/>
    <xf numFmtId="0" fontId="8" fillId="0" borderId="2" xfId="0" applyFont="1" applyBorder="1" applyAlignment="1">
      <alignment horizontal="left" vertical="top" wrapText="1"/>
    </xf>
    <xf numFmtId="164" fontId="17" fillId="4" borderId="73" xfId="0" applyNumberFormat="1" applyFont="1" applyFill="1" applyBorder="1" applyAlignment="1">
      <alignment horizontal="center" vertical="top" wrapText="1"/>
    </xf>
    <xf numFmtId="2" fontId="0" fillId="2" borderId="49" xfId="0" applyNumberFormat="1" applyFill="1" applyBorder="1"/>
    <xf numFmtId="2" fontId="36" fillId="2" borderId="21" xfId="0" applyNumberFormat="1" applyFont="1" applyFill="1" applyBorder="1"/>
    <xf numFmtId="0" fontId="9" fillId="0" borderId="50" xfId="0" applyFont="1" applyBorder="1" applyAlignment="1">
      <alignment horizontal="left" vertical="top" wrapText="1"/>
    </xf>
    <xf numFmtId="0" fontId="9" fillId="0" borderId="72" xfId="0" applyFont="1" applyFill="1" applyBorder="1" applyAlignment="1">
      <alignment horizontal="center" vertical="top" wrapText="1"/>
    </xf>
    <xf numFmtId="0" fontId="10" fillId="0" borderId="50" xfId="0" applyNumberFormat="1" applyFont="1" applyFill="1" applyBorder="1" applyAlignment="1">
      <alignment horizontal="center" vertical="top" wrapText="1"/>
    </xf>
    <xf numFmtId="0" fontId="10" fillId="0" borderId="73" xfId="0" applyNumberFormat="1" applyFont="1" applyFill="1" applyBorder="1" applyAlignment="1">
      <alignment horizontal="center" vertical="top" wrapText="1"/>
    </xf>
    <xf numFmtId="0" fontId="10" fillId="0" borderId="53" xfId="0" applyNumberFormat="1" applyFont="1" applyFill="1" applyBorder="1" applyAlignment="1">
      <alignment horizontal="left" vertical="top" wrapText="1"/>
    </xf>
    <xf numFmtId="0" fontId="10" fillId="0" borderId="49" xfId="0" applyNumberFormat="1" applyFont="1" applyFill="1" applyBorder="1" applyAlignment="1">
      <alignment horizontal="left" vertical="top" wrapText="1"/>
    </xf>
    <xf numFmtId="0" fontId="0" fillId="0" borderId="49" xfId="0" applyFill="1" applyBorder="1"/>
    <xf numFmtId="164" fontId="10" fillId="0" borderId="53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left" vertical="top" wrapText="1"/>
    </xf>
    <xf numFmtId="0" fontId="10" fillId="0" borderId="65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10" fillId="0" borderId="29" xfId="0" applyNumberFormat="1" applyFont="1" applyFill="1" applyBorder="1" applyAlignment="1">
      <alignment horizontal="center" vertical="top" wrapText="1"/>
    </xf>
    <xf numFmtId="0" fontId="10" fillId="0" borderId="65" xfId="0" applyNumberFormat="1" applyFont="1" applyFill="1" applyBorder="1" applyAlignment="1">
      <alignment horizontal="center" vertical="top" wrapText="1"/>
    </xf>
    <xf numFmtId="0" fontId="10" fillId="0" borderId="25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0" fillId="0" borderId="20" xfId="0" applyFill="1" applyBorder="1"/>
    <xf numFmtId="164" fontId="17" fillId="4" borderId="65" xfId="0" applyNumberFormat="1" applyFont="1" applyFill="1" applyBorder="1" applyAlignment="1">
      <alignment horizontal="center" vertical="top" wrapText="1"/>
    </xf>
    <xf numFmtId="0" fontId="18" fillId="18" borderId="28" xfId="0" applyFont="1" applyFill="1" applyBorder="1" applyAlignment="1">
      <alignment horizontal="center" vertical="center" wrapText="1"/>
    </xf>
    <xf numFmtId="0" fontId="10" fillId="18" borderId="63" xfId="0" applyFont="1" applyFill="1" applyBorder="1" applyAlignment="1">
      <alignment horizontal="center" vertical="top" wrapText="1"/>
    </xf>
    <xf numFmtId="0" fontId="10" fillId="17" borderId="63" xfId="0" applyFont="1" applyFill="1" applyBorder="1" applyAlignment="1">
      <alignment horizontal="center" vertical="top" wrapText="1"/>
    </xf>
    <xf numFmtId="0" fontId="10" fillId="17" borderId="74" xfId="0" applyFont="1" applyFill="1" applyBorder="1" applyAlignment="1">
      <alignment horizontal="center" vertical="top" wrapText="1"/>
    </xf>
    <xf numFmtId="0" fontId="9" fillId="17" borderId="74" xfId="0" applyFont="1" applyFill="1" applyBorder="1" applyAlignment="1">
      <alignment horizontal="center" vertical="top" wrapText="1"/>
    </xf>
    <xf numFmtId="2" fontId="0" fillId="6" borderId="30" xfId="0" applyNumberFormat="1" applyFill="1" applyBorder="1"/>
    <xf numFmtId="0" fontId="8" fillId="0" borderId="4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center" vertical="top" wrapText="1"/>
    </xf>
    <xf numFmtId="2" fontId="37" fillId="2" borderId="21" xfId="0" applyNumberFormat="1" applyFont="1" applyFill="1" applyBorder="1"/>
    <xf numFmtId="2" fontId="20" fillId="2" borderId="30" xfId="0" applyNumberFormat="1" applyFont="1" applyFill="1" applyBorder="1"/>
    <xf numFmtId="0" fontId="16" fillId="19" borderId="2" xfId="0" applyFont="1" applyFill="1" applyBorder="1" applyAlignment="1">
      <alignment horizontal="left" vertical="top" wrapText="1"/>
    </xf>
    <xf numFmtId="0" fontId="9" fillId="19" borderId="2" xfId="0" applyFont="1" applyFill="1" applyBorder="1" applyAlignment="1">
      <alignment horizontal="left" vertical="top" wrapText="1"/>
    </xf>
    <xf numFmtId="0" fontId="16" fillId="19" borderId="22" xfId="0" applyFont="1" applyFill="1" applyBorder="1" applyAlignment="1">
      <alignment horizontal="left" vertical="top" wrapText="1"/>
    </xf>
    <xf numFmtId="2" fontId="20" fillId="2" borderId="49" xfId="0" applyNumberFormat="1" applyFont="1" applyFill="1" applyBorder="1"/>
    <xf numFmtId="0" fontId="9" fillId="0" borderId="23" xfId="0" applyFont="1" applyBorder="1" applyAlignment="1">
      <alignment horizontal="left" vertical="top" wrapText="1"/>
    </xf>
    <xf numFmtId="0" fontId="10" fillId="17" borderId="65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7" fillId="17" borderId="65" xfId="0" applyFont="1" applyFill="1" applyBorder="1" applyAlignment="1">
      <alignment horizontal="center" vertical="top" wrapText="1"/>
    </xf>
    <xf numFmtId="0" fontId="17" fillId="0" borderId="29" xfId="0" applyNumberFormat="1" applyFont="1" applyFill="1" applyBorder="1" applyAlignment="1">
      <alignment horizontal="center" vertical="top" wrapText="1"/>
    </xf>
    <xf numFmtId="0" fontId="17" fillId="0" borderId="65" xfId="0" applyNumberFormat="1" applyFont="1" applyFill="1" applyBorder="1" applyAlignment="1">
      <alignment horizontal="center" vertical="top" wrapText="1"/>
    </xf>
    <xf numFmtId="0" fontId="17" fillId="0" borderId="25" xfId="0" applyNumberFormat="1" applyFont="1" applyFill="1" applyBorder="1" applyAlignment="1">
      <alignment horizontal="left" vertical="top" wrapText="1"/>
    </xf>
    <xf numFmtId="0" fontId="17" fillId="0" borderId="20" xfId="0" applyNumberFormat="1" applyFont="1" applyFill="1" applyBorder="1" applyAlignment="1">
      <alignment horizontal="left" vertical="top" wrapText="1"/>
    </xf>
    <xf numFmtId="0" fontId="20" fillId="0" borderId="20" xfId="0" applyFont="1" applyFill="1" applyBorder="1"/>
    <xf numFmtId="164" fontId="17" fillId="0" borderId="25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16" fillId="0" borderId="65" xfId="0" applyFont="1" applyBorder="1" applyAlignment="1">
      <alignment horizontal="left" vertical="top" wrapText="1"/>
    </xf>
    <xf numFmtId="0" fontId="9" fillId="13" borderId="31" xfId="0" applyFont="1" applyFill="1" applyBorder="1" applyAlignment="1">
      <alignment horizontal="left" vertical="top" wrapText="1"/>
    </xf>
    <xf numFmtId="0" fontId="10" fillId="13" borderId="68" xfId="0" applyFont="1" applyFill="1" applyBorder="1" applyAlignment="1">
      <alignment horizontal="center" vertical="top" wrapText="1"/>
    </xf>
    <xf numFmtId="0" fontId="9" fillId="13" borderId="48" xfId="0" applyFont="1" applyFill="1" applyBorder="1" applyAlignment="1">
      <alignment horizontal="center" vertical="top" wrapText="1"/>
    </xf>
    <xf numFmtId="0" fontId="10" fillId="13" borderId="31" xfId="0" applyNumberFormat="1" applyFont="1" applyFill="1" applyBorder="1" applyAlignment="1">
      <alignment horizontal="center" vertical="top" wrapText="1"/>
    </xf>
    <xf numFmtId="0" fontId="10" fillId="13" borderId="68" xfId="0" applyNumberFormat="1" applyFont="1" applyFill="1" applyBorder="1" applyAlignment="1">
      <alignment horizontal="center" vertical="top" wrapText="1"/>
    </xf>
    <xf numFmtId="0" fontId="10" fillId="13" borderId="32" xfId="0" applyNumberFormat="1" applyFont="1" applyFill="1" applyBorder="1" applyAlignment="1">
      <alignment horizontal="left" vertical="top" wrapText="1"/>
    </xf>
    <xf numFmtId="0" fontId="10" fillId="13" borderId="30" xfId="0" applyNumberFormat="1" applyFont="1" applyFill="1" applyBorder="1" applyAlignment="1">
      <alignment horizontal="left" vertical="top" wrapText="1"/>
    </xf>
    <xf numFmtId="0" fontId="0" fillId="13" borderId="30" xfId="0" applyFill="1" applyBorder="1"/>
    <xf numFmtId="164" fontId="10" fillId="13" borderId="32" xfId="0" applyNumberFormat="1" applyFont="1" applyFill="1" applyBorder="1" applyAlignment="1">
      <alignment horizontal="center" vertical="top" wrapText="1"/>
    </xf>
    <xf numFmtId="164" fontId="17" fillId="4" borderId="67" xfId="0" applyNumberFormat="1" applyFont="1" applyFill="1" applyBorder="1" applyAlignment="1">
      <alignment horizontal="center" vertical="top" wrapText="1"/>
    </xf>
    <xf numFmtId="0" fontId="9" fillId="0" borderId="67" xfId="0" applyFont="1" applyBorder="1" applyAlignment="1">
      <alignment horizontal="left" vertical="top" wrapText="1"/>
    </xf>
    <xf numFmtId="0" fontId="10" fillId="0" borderId="67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10" fillId="0" borderId="60" xfId="0" applyNumberFormat="1" applyFont="1" applyFill="1" applyBorder="1" applyAlignment="1">
      <alignment horizontal="center" vertical="top" wrapText="1"/>
    </xf>
    <xf numFmtId="0" fontId="10" fillId="0" borderId="67" xfId="0" applyNumberFormat="1" applyFont="1" applyFill="1" applyBorder="1" applyAlignment="1">
      <alignment horizontal="center" vertical="top" wrapText="1"/>
    </xf>
    <xf numFmtId="0" fontId="10" fillId="0" borderId="70" xfId="0" applyNumberFormat="1" applyFont="1" applyFill="1" applyBorder="1" applyAlignment="1">
      <alignment horizontal="left" vertical="top" wrapText="1"/>
    </xf>
    <xf numFmtId="0" fontId="10" fillId="0" borderId="58" xfId="0" applyNumberFormat="1" applyFont="1" applyFill="1" applyBorder="1" applyAlignment="1">
      <alignment horizontal="left" vertical="top" wrapText="1"/>
    </xf>
    <xf numFmtId="0" fontId="0" fillId="0" borderId="58" xfId="0" applyFill="1" applyBorder="1"/>
    <xf numFmtId="164" fontId="10" fillId="0" borderId="70" xfId="0" applyNumberFormat="1" applyFont="1" applyFill="1" applyBorder="1" applyAlignment="1">
      <alignment horizontal="center" vertical="top" wrapText="1"/>
    </xf>
    <xf numFmtId="2" fontId="37" fillId="2" borderId="56" xfId="0" applyNumberFormat="1" applyFont="1" applyFill="1" applyBorder="1"/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 vertical="top" wrapText="1"/>
    </xf>
    <xf numFmtId="0" fontId="10" fillId="0" borderId="28" xfId="0" applyNumberFormat="1" applyFont="1" applyFill="1" applyBorder="1" applyAlignment="1">
      <alignment horizontal="center" vertical="top" wrapText="1"/>
    </xf>
    <xf numFmtId="0" fontId="10" fillId="0" borderId="63" xfId="0" applyFont="1" applyFill="1" applyBorder="1" applyAlignment="1" applyProtection="1">
      <alignment horizontal="center" vertical="top" wrapText="1"/>
    </xf>
    <xf numFmtId="0" fontId="10" fillId="0" borderId="68" xfId="0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/>
    </xf>
    <xf numFmtId="0" fontId="15" fillId="5" borderId="9" xfId="0" applyFont="1" applyFill="1" applyBorder="1" applyAlignment="1">
      <alignment horizontal="left" vertical="top" wrapText="1"/>
    </xf>
    <xf numFmtId="0" fontId="15" fillId="5" borderId="4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23" fillId="5" borderId="68" xfId="0" applyFont="1" applyFill="1" applyBorder="1" applyAlignment="1">
      <alignment horizontal="center" vertical="top" wrapText="1"/>
    </xf>
    <xf numFmtId="0" fontId="15" fillId="5" borderId="37" xfId="0" applyFont="1" applyFill="1" applyBorder="1" applyAlignment="1">
      <alignment horizontal="left" vertical="top" wrapText="1"/>
    </xf>
    <xf numFmtId="0" fontId="15" fillId="5" borderId="32" xfId="0" applyFont="1" applyFill="1" applyBorder="1" applyAlignment="1">
      <alignment horizontal="center" vertical="top" wrapText="1"/>
    </xf>
    <xf numFmtId="0" fontId="15" fillId="5" borderId="30" xfId="0" applyFont="1" applyFill="1" applyBorder="1" applyAlignment="1">
      <alignment horizontal="center" vertical="top" wrapText="1"/>
    </xf>
    <xf numFmtId="0" fontId="15" fillId="5" borderId="31" xfId="0" applyFont="1" applyFill="1" applyBorder="1" applyAlignment="1">
      <alignment horizontal="center" vertical="top" wrapText="1"/>
    </xf>
    <xf numFmtId="0" fontId="15" fillId="14" borderId="9" xfId="0" applyFont="1" applyFill="1" applyBorder="1" applyAlignment="1">
      <alignment horizontal="left" vertical="top" wrapText="1"/>
    </xf>
    <xf numFmtId="0" fontId="15" fillId="14" borderId="4" xfId="0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 vertical="top" wrapText="1"/>
    </xf>
    <xf numFmtId="0" fontId="15" fillId="14" borderId="2" xfId="0" applyFont="1" applyFill="1" applyBorder="1" applyAlignment="1">
      <alignment horizontal="center" vertical="top" wrapText="1"/>
    </xf>
    <xf numFmtId="0" fontId="23" fillId="14" borderId="68" xfId="0" applyFont="1" applyFill="1" applyBorder="1" applyAlignment="1">
      <alignment horizontal="center" vertical="top" wrapText="1"/>
    </xf>
    <xf numFmtId="0" fontId="28" fillId="8" borderId="8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7" fillId="8" borderId="8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0" fontId="20" fillId="11" borderId="4" xfId="0" applyFont="1" applyFill="1" applyBorder="1" applyAlignment="1">
      <alignment horizontal="center"/>
    </xf>
    <xf numFmtId="0" fontId="38" fillId="0" borderId="63" xfId="0" applyFont="1" applyBorder="1" applyAlignment="1">
      <alignment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0" fontId="10" fillId="0" borderId="28" xfId="0" applyNumberFormat="1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7" fillId="0" borderId="28" xfId="0" applyNumberFormat="1" applyFont="1" applyFill="1" applyBorder="1" applyAlignment="1">
      <alignment horizontal="left" vertical="top" wrapText="1"/>
    </xf>
    <xf numFmtId="0" fontId="10" fillId="6" borderId="3" xfId="0" applyNumberFormat="1" applyFont="1" applyFill="1" applyBorder="1" applyAlignment="1">
      <alignment horizontal="left" vertical="top" wrapText="1"/>
    </xf>
    <xf numFmtId="0" fontId="10" fillId="0" borderId="59" xfId="0" applyNumberFormat="1" applyFont="1" applyFill="1" applyBorder="1" applyAlignment="1">
      <alignment horizontal="left" vertical="top" wrapText="1"/>
    </xf>
    <xf numFmtId="0" fontId="10" fillId="13" borderId="17" xfId="0" applyNumberFormat="1" applyFont="1" applyFill="1" applyBorder="1" applyAlignment="1">
      <alignment horizontal="left" vertical="top" wrapText="1"/>
    </xf>
    <xf numFmtId="0" fontId="0" fillId="0" borderId="41" xfId="0" applyFill="1" applyBorder="1" applyAlignment="1">
      <alignment vertical="center"/>
    </xf>
    <xf numFmtId="0" fontId="10" fillId="18" borderId="3" xfId="0" applyNumberFormat="1" applyFont="1" applyFill="1" applyBorder="1" applyAlignment="1">
      <alignment horizontal="center" vertical="top" wrapText="1"/>
    </xf>
    <xf numFmtId="0" fontId="17" fillId="0" borderId="28" xfId="0" applyNumberFormat="1" applyFont="1" applyFill="1" applyBorder="1" applyAlignment="1">
      <alignment horizontal="center" vertical="top" wrapText="1"/>
    </xf>
    <xf numFmtId="0" fontId="10" fillId="6" borderId="3" xfId="0" applyNumberFormat="1" applyFont="1" applyFill="1" applyBorder="1" applyAlignment="1">
      <alignment horizontal="center" vertical="top" wrapText="1"/>
    </xf>
    <xf numFmtId="0" fontId="10" fillId="0" borderId="59" xfId="0" applyNumberFormat="1" applyFont="1" applyFill="1" applyBorder="1" applyAlignment="1">
      <alignment horizontal="center" vertical="top" wrapText="1"/>
    </xf>
    <xf numFmtId="0" fontId="10" fillId="13" borderId="17" xfId="0" applyNumberFormat="1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10" fillId="0" borderId="66" xfId="0" applyFont="1" applyFill="1" applyBorder="1" applyAlignment="1" applyProtection="1">
      <alignment horizontal="center"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18" fillId="14" borderId="16" xfId="0" applyFont="1" applyFill="1" applyBorder="1" applyAlignment="1">
      <alignment horizontal="left" vertical="top" wrapText="1"/>
    </xf>
    <xf numFmtId="1" fontId="17" fillId="14" borderId="63" xfId="0" applyNumberFormat="1" applyFont="1" applyFill="1" applyBorder="1" applyAlignment="1">
      <alignment horizontal="center" vertical="top" wrapText="1"/>
    </xf>
    <xf numFmtId="2" fontId="7" fillId="8" borderId="2" xfId="0" applyNumberFormat="1" applyFont="1" applyFill="1" applyBorder="1" applyAlignment="1">
      <alignment horizontal="center" vertical="top" wrapText="1"/>
    </xf>
    <xf numFmtId="0" fontId="34" fillId="8" borderId="8" xfId="0" applyNumberFormat="1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10" fontId="0" fillId="0" borderId="20" xfId="0" applyNumberFormat="1" applyBorder="1"/>
    <xf numFmtId="0" fontId="28" fillId="8" borderId="2" xfId="0" applyFont="1" applyFill="1" applyBorder="1" applyAlignment="1">
      <alignment vertical="top" wrapText="1"/>
    </xf>
    <xf numFmtId="164" fontId="17" fillId="16" borderId="68" xfId="0" applyNumberFormat="1" applyFont="1" applyFill="1" applyBorder="1" applyAlignment="1">
      <alignment horizontal="center" vertical="top" wrapText="1"/>
    </xf>
    <xf numFmtId="0" fontId="10" fillId="16" borderId="66" xfId="0" applyNumberFormat="1" applyFont="1" applyFill="1" applyBorder="1" applyAlignment="1">
      <alignment horizontal="center" vertical="top" wrapText="1"/>
    </xf>
    <xf numFmtId="164" fontId="17" fillId="16" borderId="73" xfId="0" applyNumberFormat="1" applyFont="1" applyFill="1" applyBorder="1" applyAlignment="1">
      <alignment horizontal="center" vertical="top" wrapText="1"/>
    </xf>
    <xf numFmtId="0" fontId="10" fillId="16" borderId="68" xfId="0" applyNumberFormat="1" applyFont="1" applyFill="1" applyBorder="1" applyAlignment="1">
      <alignment horizontal="center" vertical="top" wrapText="1"/>
    </xf>
    <xf numFmtId="0" fontId="10" fillId="16" borderId="3" xfId="0" applyNumberFormat="1" applyFont="1" applyFill="1" applyBorder="1" applyAlignment="1">
      <alignment horizontal="center" vertical="top" wrapText="1"/>
    </xf>
    <xf numFmtId="0" fontId="10" fillId="16" borderId="28" xfId="0" applyNumberFormat="1" applyFont="1" applyFill="1" applyBorder="1" applyAlignment="1">
      <alignment horizontal="center" vertical="top" wrapText="1"/>
    </xf>
    <xf numFmtId="164" fontId="17" fillId="16" borderId="65" xfId="0" applyNumberFormat="1" applyFont="1" applyFill="1" applyBorder="1" applyAlignment="1">
      <alignment horizontal="center" vertical="top" wrapText="1"/>
    </xf>
    <xf numFmtId="0" fontId="10" fillId="12" borderId="17" xfId="0" applyNumberFormat="1" applyFont="1" applyFill="1" applyBorder="1" applyAlignment="1">
      <alignment horizontal="center" vertical="top" wrapText="1"/>
    </xf>
    <xf numFmtId="164" fontId="17" fillId="12" borderId="68" xfId="0" applyNumberFormat="1" applyFont="1" applyFill="1" applyBorder="1" applyAlignment="1">
      <alignment horizontal="center" vertical="top" wrapText="1"/>
    </xf>
    <xf numFmtId="0" fontId="10" fillId="12" borderId="3" xfId="0" applyNumberFormat="1" applyFont="1" applyFill="1" applyBorder="1" applyAlignment="1">
      <alignment horizontal="center" vertical="top" wrapText="1"/>
    </xf>
    <xf numFmtId="0" fontId="10" fillId="12" borderId="2" xfId="0" applyNumberFormat="1" applyFont="1" applyFill="1" applyBorder="1" applyAlignment="1">
      <alignment horizontal="center" vertical="top" wrapText="1"/>
    </xf>
    <xf numFmtId="0" fontId="10" fillId="12" borderId="63" xfId="0" applyNumberFormat="1" applyFont="1" applyFill="1" applyBorder="1" applyAlignment="1">
      <alignment horizontal="center" vertical="top" wrapText="1"/>
    </xf>
    <xf numFmtId="0" fontId="10" fillId="12" borderId="63" xfId="0" applyFont="1" applyFill="1" applyBorder="1" applyAlignment="1" applyProtection="1">
      <alignment horizontal="center" vertical="top" wrapText="1"/>
    </xf>
    <xf numFmtId="0" fontId="10" fillId="12" borderId="68" xfId="0" applyFont="1" applyFill="1" applyBorder="1" applyAlignment="1">
      <alignment horizontal="center" vertical="top" wrapText="1"/>
    </xf>
    <xf numFmtId="0" fontId="10" fillId="12" borderId="63" xfId="0" applyFont="1" applyFill="1" applyBorder="1" applyAlignment="1">
      <alignment horizontal="center" vertical="top" wrapText="1"/>
    </xf>
    <xf numFmtId="0" fontId="10" fillId="12" borderId="66" xfId="0" applyNumberFormat="1" applyFont="1" applyFill="1" applyBorder="1" applyAlignment="1">
      <alignment horizontal="center" vertical="top" wrapText="1"/>
    </xf>
    <xf numFmtId="0" fontId="9" fillId="16" borderId="74" xfId="0" applyFont="1" applyFill="1" applyBorder="1" applyAlignment="1">
      <alignment horizontal="center" vertical="top" wrapText="1"/>
    </xf>
    <xf numFmtId="0" fontId="9" fillId="12" borderId="23" xfId="0" applyFont="1" applyFill="1" applyBorder="1" applyAlignment="1">
      <alignment horizontal="center" vertical="top" wrapText="1"/>
    </xf>
    <xf numFmtId="164" fontId="17" fillId="12" borderId="65" xfId="0" applyNumberFormat="1" applyFont="1" applyFill="1" applyBorder="1" applyAlignment="1">
      <alignment horizontal="center" vertical="top" wrapText="1"/>
    </xf>
    <xf numFmtId="164" fontId="17" fillId="5" borderId="68" xfId="0" applyNumberFormat="1" applyFont="1" applyFill="1" applyBorder="1" applyAlignment="1">
      <alignment horizontal="center" vertical="top" wrapText="1"/>
    </xf>
    <xf numFmtId="0" fontId="10" fillId="5" borderId="63" xfId="0" applyNumberFormat="1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4" fillId="15" borderId="5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6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vertical="top" wrapText="1"/>
    </xf>
    <xf numFmtId="0" fontId="13" fillId="2" borderId="46" xfId="0" applyFont="1" applyFill="1" applyBorder="1" applyAlignment="1">
      <alignment horizontal="center" vertical="top" wrapText="1"/>
    </xf>
    <xf numFmtId="0" fontId="13" fillId="2" borderId="72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47" xfId="0" applyFont="1" applyFill="1" applyBorder="1" applyAlignment="1">
      <alignment horizontal="center" vertical="top" wrapText="1"/>
    </xf>
    <xf numFmtId="0" fontId="13" fillId="2" borderId="76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13" fillId="2" borderId="61" xfId="0" applyFont="1" applyFill="1" applyBorder="1" applyAlignment="1">
      <alignment horizontal="center" vertical="top" wrapText="1"/>
    </xf>
    <xf numFmtId="0" fontId="25" fillId="0" borderId="59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20" fillId="4" borderId="69" xfId="0" applyFont="1" applyFill="1" applyBorder="1" applyAlignment="1">
      <alignment horizontal="center" vertical="center" wrapText="1"/>
    </xf>
    <xf numFmtId="0" fontId="20" fillId="4" borderId="73" xfId="0" applyFont="1" applyFill="1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LH21"/>
  <sheetViews>
    <sheetView tabSelected="1" view="pageBreakPreview" zoomScale="106" zoomScaleSheetLayoutView="106" workbookViewId="0">
      <selection activeCell="D11" sqref="D11"/>
    </sheetView>
  </sheetViews>
  <sheetFormatPr defaultColWidth="19" defaultRowHeight="15"/>
  <cols>
    <col min="1" max="1" width="21.85546875" style="1" customWidth="1"/>
    <col min="2" max="2" width="8.28515625" style="44" customWidth="1"/>
    <col min="3" max="3" width="7.140625" style="44" customWidth="1"/>
    <col min="4" max="4" width="7" style="44" customWidth="1"/>
    <col min="5" max="5" width="7.5703125" style="44" customWidth="1"/>
    <col min="6" max="6" width="9.42578125" style="1" customWidth="1"/>
    <col min="7" max="7" width="7.42578125" style="44" customWidth="1"/>
    <col min="8" max="8" width="7.5703125" style="1" customWidth="1"/>
    <col min="9" max="10" width="6" style="1" customWidth="1"/>
    <col min="11" max="11" width="7.140625" style="44" customWidth="1"/>
    <col min="12" max="12" width="6.28515625" style="1" bestFit="1" customWidth="1"/>
    <col min="13" max="13" width="6.28515625" style="44" bestFit="1" customWidth="1"/>
    <col min="14" max="14" width="6.28515625" style="1" customWidth="1"/>
    <col min="15" max="15" width="6.28515625" style="1" bestFit="1" customWidth="1"/>
    <col min="16" max="16" width="6.7109375" style="1" bestFit="1" customWidth="1"/>
    <col min="17" max="17" width="7" style="1" bestFit="1" customWidth="1"/>
    <col min="18" max="18" width="6.7109375" style="1" bestFit="1" customWidth="1"/>
    <col min="19" max="19" width="6.28515625" style="1" bestFit="1" customWidth="1"/>
    <col min="20" max="20" width="8.140625" style="1" customWidth="1"/>
    <col min="21" max="21" width="6.42578125" style="1" customWidth="1"/>
    <col min="22" max="16384" width="19" style="1"/>
  </cols>
  <sheetData>
    <row r="1" spans="1:996" ht="29.25" customHeight="1" thickBot="1">
      <c r="A1" s="833" t="s">
        <v>183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</row>
    <row r="2" spans="1:996" ht="45.75" customHeight="1" thickBot="1">
      <c r="A2" s="834" t="s">
        <v>0</v>
      </c>
      <c r="B2" s="834" t="s">
        <v>18</v>
      </c>
      <c r="C2" s="836"/>
      <c r="D2" s="837" t="s">
        <v>19</v>
      </c>
      <c r="E2" s="838"/>
      <c r="F2" s="839"/>
      <c r="G2" s="840" t="s">
        <v>179</v>
      </c>
      <c r="H2" s="841"/>
      <c r="I2" s="830" t="s">
        <v>20</v>
      </c>
      <c r="J2" s="831"/>
      <c r="K2" s="831"/>
      <c r="L2" s="832"/>
      <c r="M2" s="830" t="s">
        <v>21</v>
      </c>
      <c r="N2" s="831"/>
      <c r="O2" s="832"/>
      <c r="P2" s="830" t="s">
        <v>130</v>
      </c>
      <c r="Q2" s="831"/>
      <c r="R2" s="831"/>
      <c r="S2" s="830" t="s">
        <v>22</v>
      </c>
      <c r="T2" s="831"/>
      <c r="U2" s="83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</row>
    <row r="3" spans="1:996" ht="34.5" customHeight="1" thickBot="1">
      <c r="A3" s="835"/>
      <c r="B3" s="178">
        <v>2023</v>
      </c>
      <c r="C3" s="343">
        <v>2022</v>
      </c>
      <c r="D3" s="178">
        <v>2023</v>
      </c>
      <c r="E3" s="343">
        <v>2022</v>
      </c>
      <c r="F3" s="317" t="s">
        <v>23</v>
      </c>
      <c r="G3" s="329">
        <v>2023</v>
      </c>
      <c r="H3" s="368">
        <v>2022</v>
      </c>
      <c r="I3" s="178">
        <v>2023</v>
      </c>
      <c r="J3" s="318" t="s">
        <v>184</v>
      </c>
      <c r="K3" s="319" t="s">
        <v>177</v>
      </c>
      <c r="L3" s="343">
        <v>2022</v>
      </c>
      <c r="M3" s="178">
        <v>2023</v>
      </c>
      <c r="N3" s="319" t="s">
        <v>164</v>
      </c>
      <c r="O3" s="343">
        <v>2022</v>
      </c>
      <c r="P3" s="178">
        <v>2023</v>
      </c>
      <c r="Q3" s="319" t="s">
        <v>165</v>
      </c>
      <c r="R3" s="343">
        <v>2022</v>
      </c>
      <c r="S3" s="178">
        <v>2023</v>
      </c>
      <c r="T3" s="319" t="s">
        <v>164</v>
      </c>
      <c r="U3" s="343">
        <v>2022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</row>
    <row r="4" spans="1:996" s="45" customFormat="1" ht="18" customHeight="1">
      <c r="A4" s="326" t="s">
        <v>1</v>
      </c>
      <c r="B4" s="374">
        <v>1977</v>
      </c>
      <c r="C4" s="344">
        <v>2029</v>
      </c>
      <c r="D4" s="311">
        <v>78</v>
      </c>
      <c r="E4" s="347">
        <v>75</v>
      </c>
      <c r="F4" s="312">
        <f>D4-E4</f>
        <v>3</v>
      </c>
      <c r="G4" s="323">
        <v>91</v>
      </c>
      <c r="H4" s="369">
        <v>89</v>
      </c>
      <c r="I4" s="313">
        <v>36</v>
      </c>
      <c r="J4" s="31">
        <v>80</v>
      </c>
      <c r="K4" s="330">
        <f t="shared" ref="K4:K10" si="0">I4*100/J4</f>
        <v>45</v>
      </c>
      <c r="L4" s="372">
        <v>14</v>
      </c>
      <c r="M4" s="311">
        <v>161</v>
      </c>
      <c r="N4" s="314">
        <f t="shared" ref="N4:N11" si="1">M4*100/B4</f>
        <v>8.1436519979767326</v>
      </c>
      <c r="O4" s="347">
        <v>112</v>
      </c>
      <c r="P4" s="311">
        <v>934</v>
      </c>
      <c r="Q4" s="315">
        <f t="shared" ref="Q4:Q11" si="2">P4*100/B4</f>
        <v>47.243297926150731</v>
      </c>
      <c r="R4" s="347">
        <v>797</v>
      </c>
      <c r="S4" s="311">
        <v>0</v>
      </c>
      <c r="T4" s="316"/>
      <c r="U4" s="347">
        <v>0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</row>
    <row r="5" spans="1:996" s="45" customFormat="1" ht="15.75">
      <c r="A5" s="327" t="s">
        <v>24</v>
      </c>
      <c r="B5" s="375">
        <v>1053</v>
      </c>
      <c r="C5" s="345">
        <v>1115</v>
      </c>
      <c r="D5" s="151">
        <v>65</v>
      </c>
      <c r="E5" s="348">
        <v>63</v>
      </c>
      <c r="F5" s="173">
        <f t="shared" ref="F5:F17" si="3">D5-E5</f>
        <v>2</v>
      </c>
      <c r="G5" s="324">
        <v>79</v>
      </c>
      <c r="H5" s="370">
        <v>79</v>
      </c>
      <c r="I5" s="149">
        <v>0</v>
      </c>
      <c r="J5" s="28"/>
      <c r="K5" s="331"/>
      <c r="L5" s="350">
        <v>1</v>
      </c>
      <c r="M5" s="151">
        <v>4</v>
      </c>
      <c r="N5" s="314">
        <f t="shared" si="1"/>
        <v>0.37986704653371323</v>
      </c>
      <c r="O5" s="348">
        <v>5</v>
      </c>
      <c r="P5" s="151">
        <v>121</v>
      </c>
      <c r="Q5" s="152">
        <f t="shared" si="2"/>
        <v>11.490978157644824</v>
      </c>
      <c r="R5" s="348">
        <v>117</v>
      </c>
      <c r="S5" s="151">
        <v>0</v>
      </c>
      <c r="T5" s="146"/>
      <c r="U5" s="348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</row>
    <row r="6" spans="1:996" s="45" customFormat="1" ht="15.75">
      <c r="A6" s="327" t="s">
        <v>2</v>
      </c>
      <c r="B6" s="375">
        <v>837</v>
      </c>
      <c r="C6" s="345">
        <v>808</v>
      </c>
      <c r="D6" s="151">
        <v>67</v>
      </c>
      <c r="E6" s="348">
        <v>70</v>
      </c>
      <c r="F6" s="173">
        <f t="shared" si="3"/>
        <v>-3</v>
      </c>
      <c r="G6" s="324">
        <v>85.6</v>
      </c>
      <c r="H6" s="370">
        <v>85.5</v>
      </c>
      <c r="I6" s="149">
        <v>3</v>
      </c>
      <c r="J6" s="28"/>
      <c r="K6" s="331"/>
      <c r="L6" s="350">
        <v>2</v>
      </c>
      <c r="M6" s="151">
        <v>20</v>
      </c>
      <c r="N6" s="314">
        <f t="shared" si="1"/>
        <v>2.3894862604540026</v>
      </c>
      <c r="O6" s="348">
        <v>20</v>
      </c>
      <c r="P6" s="151">
        <v>194</v>
      </c>
      <c r="Q6" s="152">
        <f t="shared" si="2"/>
        <v>23.178016726403822</v>
      </c>
      <c r="R6" s="348">
        <v>243</v>
      </c>
      <c r="S6" s="151">
        <v>54</v>
      </c>
      <c r="T6" s="146">
        <f t="shared" ref="T6:T13" si="4">S6*100/B6</f>
        <v>6.4516129032258061</v>
      </c>
      <c r="U6" s="348">
        <v>22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</row>
    <row r="7" spans="1:996" s="46" customFormat="1" ht="15.75">
      <c r="A7" s="544" t="s">
        <v>3</v>
      </c>
      <c r="B7" s="375">
        <v>339</v>
      </c>
      <c r="C7" s="345">
        <v>446</v>
      </c>
      <c r="D7" s="151">
        <v>65</v>
      </c>
      <c r="E7" s="348">
        <v>63</v>
      </c>
      <c r="F7" s="173">
        <f t="shared" si="3"/>
        <v>2</v>
      </c>
      <c r="G7" s="324">
        <v>83.2</v>
      </c>
      <c r="H7" s="370">
        <v>80.7</v>
      </c>
      <c r="I7" s="149">
        <v>2</v>
      </c>
      <c r="J7" s="28"/>
      <c r="K7" s="331"/>
      <c r="L7" s="350">
        <v>3</v>
      </c>
      <c r="M7" s="151">
        <v>14</v>
      </c>
      <c r="N7" s="314">
        <f t="shared" si="1"/>
        <v>4.1297935103244834</v>
      </c>
      <c r="O7" s="348">
        <v>17</v>
      </c>
      <c r="P7" s="151">
        <v>69</v>
      </c>
      <c r="Q7" s="152">
        <f t="shared" si="2"/>
        <v>20.353982300884955</v>
      </c>
      <c r="R7" s="348">
        <v>92</v>
      </c>
      <c r="S7" s="151">
        <v>2</v>
      </c>
      <c r="T7" s="146">
        <f t="shared" si="4"/>
        <v>0.58997050147492625</v>
      </c>
      <c r="U7" s="348">
        <v>8</v>
      </c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  <c r="JA7" s="154"/>
      <c r="JB7" s="154"/>
      <c r="JC7" s="154"/>
      <c r="JD7" s="154"/>
      <c r="JE7" s="154"/>
      <c r="JF7" s="154"/>
      <c r="JG7" s="154"/>
      <c r="JH7" s="154"/>
      <c r="JI7" s="154"/>
      <c r="JJ7" s="154"/>
      <c r="JK7" s="154"/>
      <c r="JL7" s="154"/>
      <c r="JM7" s="154"/>
      <c r="JN7" s="154"/>
      <c r="JO7" s="154"/>
      <c r="JP7" s="154"/>
      <c r="JQ7" s="154"/>
      <c r="JR7" s="154"/>
      <c r="JS7" s="154"/>
      <c r="JT7" s="154"/>
      <c r="JU7" s="154"/>
      <c r="JV7" s="154"/>
      <c r="JW7" s="154"/>
      <c r="JX7" s="154"/>
      <c r="JY7" s="154"/>
      <c r="JZ7" s="154"/>
      <c r="KA7" s="154"/>
      <c r="KB7" s="154"/>
      <c r="KC7" s="154"/>
      <c r="KD7" s="154"/>
      <c r="KE7" s="154"/>
      <c r="KF7" s="154"/>
      <c r="KG7" s="154"/>
      <c r="KH7" s="154"/>
      <c r="KI7" s="154"/>
      <c r="KJ7" s="154"/>
      <c r="KK7" s="154"/>
      <c r="KL7" s="154"/>
      <c r="KM7" s="154"/>
      <c r="KN7" s="154"/>
      <c r="KO7" s="154"/>
      <c r="KP7" s="154"/>
      <c r="KQ7" s="154"/>
      <c r="KR7" s="154"/>
      <c r="KS7" s="154"/>
      <c r="KT7" s="154"/>
      <c r="KU7" s="154"/>
      <c r="KV7" s="154"/>
      <c r="KW7" s="154"/>
      <c r="KX7" s="154"/>
      <c r="KY7" s="154"/>
      <c r="KZ7" s="154"/>
      <c r="LA7" s="154"/>
      <c r="LB7" s="154"/>
      <c r="LC7" s="154"/>
      <c r="LD7" s="154"/>
      <c r="LE7" s="154"/>
      <c r="LF7" s="154"/>
      <c r="LG7" s="154"/>
      <c r="LH7" s="154"/>
      <c r="LI7" s="154"/>
      <c r="LJ7" s="154"/>
      <c r="LK7" s="154"/>
      <c r="LL7" s="154"/>
      <c r="LM7" s="154"/>
      <c r="LN7" s="154"/>
      <c r="LO7" s="154"/>
      <c r="LP7" s="154"/>
      <c r="LQ7" s="154"/>
      <c r="LR7" s="154"/>
      <c r="LS7" s="154"/>
      <c r="LT7" s="154"/>
      <c r="LU7" s="154"/>
      <c r="LV7" s="154"/>
      <c r="LW7" s="154"/>
      <c r="LX7" s="154"/>
      <c r="LY7" s="154"/>
      <c r="LZ7" s="154"/>
      <c r="MA7" s="154"/>
      <c r="MB7" s="154"/>
      <c r="MC7" s="154"/>
      <c r="MD7" s="154"/>
      <c r="ME7" s="154"/>
      <c r="MF7" s="154"/>
      <c r="MG7" s="154"/>
      <c r="MH7" s="154"/>
      <c r="MI7" s="154"/>
      <c r="MJ7" s="154"/>
      <c r="MK7" s="154"/>
      <c r="ML7" s="154"/>
      <c r="MM7" s="154"/>
      <c r="MN7" s="154"/>
      <c r="MO7" s="154"/>
      <c r="MP7" s="154"/>
      <c r="MQ7" s="154"/>
      <c r="MR7" s="154"/>
      <c r="MS7" s="154"/>
      <c r="MT7" s="154"/>
      <c r="MU7" s="154"/>
      <c r="MV7" s="154"/>
      <c r="MW7" s="154"/>
      <c r="MX7" s="154"/>
      <c r="MY7" s="154"/>
      <c r="MZ7" s="154"/>
      <c r="NA7" s="154"/>
      <c r="NB7" s="154"/>
      <c r="NC7" s="154"/>
      <c r="ND7" s="154"/>
      <c r="NE7" s="154"/>
      <c r="NF7" s="154"/>
      <c r="NG7" s="154"/>
      <c r="NH7" s="154"/>
      <c r="NI7" s="154"/>
      <c r="NJ7" s="154"/>
      <c r="NK7" s="154"/>
      <c r="NL7" s="154"/>
      <c r="NM7" s="154"/>
      <c r="NN7" s="154"/>
      <c r="NO7" s="154"/>
      <c r="NP7" s="154"/>
      <c r="NQ7" s="154"/>
      <c r="NR7" s="154"/>
      <c r="NS7" s="154"/>
      <c r="NT7" s="154"/>
      <c r="NU7" s="154"/>
      <c r="NV7" s="154"/>
      <c r="NW7" s="154"/>
      <c r="NX7" s="154"/>
      <c r="NY7" s="154"/>
      <c r="NZ7" s="154"/>
      <c r="OA7" s="154"/>
      <c r="OB7" s="154"/>
      <c r="OC7" s="154"/>
      <c r="OD7" s="154"/>
      <c r="OE7" s="154"/>
      <c r="OF7" s="154"/>
      <c r="OG7" s="154"/>
      <c r="OH7" s="154"/>
      <c r="OI7" s="154"/>
      <c r="OJ7" s="154"/>
      <c r="OK7" s="154"/>
      <c r="OL7" s="154"/>
      <c r="OM7" s="154"/>
      <c r="ON7" s="154"/>
      <c r="OO7" s="154"/>
      <c r="OP7" s="154"/>
      <c r="OQ7" s="154"/>
      <c r="OR7" s="154"/>
      <c r="OS7" s="154"/>
      <c r="OT7" s="154"/>
      <c r="OU7" s="154"/>
      <c r="OV7" s="154"/>
      <c r="OW7" s="154"/>
      <c r="OX7" s="154"/>
      <c r="OY7" s="154"/>
      <c r="OZ7" s="154"/>
      <c r="PA7" s="154"/>
      <c r="PB7" s="154"/>
      <c r="PC7" s="154"/>
      <c r="PD7" s="154"/>
      <c r="PE7" s="154"/>
      <c r="PF7" s="154"/>
      <c r="PG7" s="154"/>
      <c r="PH7" s="154"/>
      <c r="PI7" s="154"/>
      <c r="PJ7" s="154"/>
      <c r="PK7" s="154"/>
      <c r="PL7" s="154"/>
      <c r="PM7" s="154"/>
      <c r="PN7" s="154"/>
      <c r="PO7" s="154"/>
      <c r="PP7" s="154"/>
      <c r="PQ7" s="154"/>
      <c r="PR7" s="154"/>
      <c r="PS7" s="154"/>
      <c r="PT7" s="154"/>
      <c r="PU7" s="154"/>
      <c r="PV7" s="154"/>
      <c r="PW7" s="154"/>
      <c r="PX7" s="154"/>
      <c r="PY7" s="154"/>
      <c r="PZ7" s="154"/>
      <c r="QA7" s="154"/>
      <c r="QB7" s="154"/>
      <c r="QC7" s="154"/>
      <c r="QD7" s="154"/>
      <c r="QE7" s="154"/>
      <c r="QF7" s="154"/>
      <c r="QG7" s="154"/>
      <c r="QH7" s="154"/>
      <c r="QI7" s="154"/>
      <c r="QJ7" s="154"/>
      <c r="QK7" s="154"/>
      <c r="QL7" s="154"/>
      <c r="QM7" s="154"/>
      <c r="QN7" s="154"/>
      <c r="QO7" s="154"/>
      <c r="QP7" s="154"/>
      <c r="QQ7" s="154"/>
      <c r="QR7" s="154"/>
      <c r="QS7" s="154"/>
      <c r="QT7" s="154"/>
      <c r="QU7" s="154"/>
      <c r="QV7" s="154"/>
      <c r="QW7" s="154"/>
      <c r="QX7" s="154"/>
      <c r="QY7" s="154"/>
      <c r="QZ7" s="154"/>
      <c r="RA7" s="154"/>
      <c r="RB7" s="154"/>
      <c r="RC7" s="154"/>
      <c r="RD7" s="154"/>
      <c r="RE7" s="154"/>
      <c r="RF7" s="154"/>
      <c r="RG7" s="154"/>
      <c r="RH7" s="154"/>
      <c r="RI7" s="154"/>
      <c r="RJ7" s="154"/>
      <c r="RK7" s="154"/>
      <c r="RL7" s="154"/>
      <c r="RM7" s="154"/>
      <c r="RN7" s="154"/>
      <c r="RO7" s="154"/>
      <c r="RP7" s="154"/>
      <c r="RQ7" s="154"/>
      <c r="RR7" s="154"/>
      <c r="RS7" s="154"/>
      <c r="RT7" s="154"/>
      <c r="RU7" s="154"/>
      <c r="RV7" s="154"/>
      <c r="RW7" s="154"/>
      <c r="RX7" s="154"/>
      <c r="RY7" s="154"/>
      <c r="RZ7" s="154"/>
      <c r="SA7" s="154"/>
      <c r="SB7" s="154"/>
      <c r="SC7" s="154"/>
      <c r="SD7" s="154"/>
      <c r="SE7" s="154"/>
      <c r="SF7" s="154"/>
      <c r="SG7" s="154"/>
      <c r="SH7" s="154"/>
      <c r="SI7" s="154"/>
      <c r="SJ7" s="154"/>
      <c r="SK7" s="154"/>
      <c r="SL7" s="154"/>
      <c r="SM7" s="154"/>
      <c r="SN7" s="154"/>
      <c r="SO7" s="154"/>
      <c r="SP7" s="154"/>
      <c r="SQ7" s="154"/>
      <c r="SR7" s="154"/>
      <c r="SS7" s="154"/>
      <c r="ST7" s="154"/>
      <c r="SU7" s="154"/>
      <c r="SV7" s="154"/>
      <c r="SW7" s="154"/>
      <c r="SX7" s="154"/>
      <c r="SY7" s="154"/>
      <c r="SZ7" s="154"/>
      <c r="TA7" s="154"/>
      <c r="TB7" s="154"/>
      <c r="TC7" s="154"/>
      <c r="TD7" s="154"/>
      <c r="TE7" s="154"/>
      <c r="TF7" s="154"/>
      <c r="TG7" s="154"/>
      <c r="TH7" s="154"/>
      <c r="TI7" s="154"/>
      <c r="TJ7" s="154"/>
      <c r="TK7" s="154"/>
      <c r="TL7" s="154"/>
      <c r="TM7" s="154"/>
      <c r="TN7" s="154"/>
      <c r="TO7" s="154"/>
      <c r="TP7" s="154"/>
      <c r="TQ7" s="154"/>
      <c r="TR7" s="154"/>
      <c r="TS7" s="154"/>
      <c r="TT7" s="154"/>
      <c r="TU7" s="154"/>
      <c r="TV7" s="154"/>
      <c r="TW7" s="154"/>
      <c r="TX7" s="154"/>
      <c r="TY7" s="154"/>
      <c r="TZ7" s="154"/>
      <c r="UA7" s="154"/>
      <c r="UB7" s="154"/>
      <c r="UC7" s="154"/>
      <c r="UD7" s="154"/>
      <c r="UE7" s="154"/>
      <c r="UF7" s="154"/>
      <c r="UG7" s="154"/>
      <c r="UH7" s="154"/>
      <c r="UI7" s="154"/>
      <c r="UJ7" s="154"/>
      <c r="UK7" s="154"/>
      <c r="UL7" s="154"/>
      <c r="UM7" s="154"/>
      <c r="UN7" s="154"/>
      <c r="UO7" s="154"/>
      <c r="UP7" s="154"/>
      <c r="UQ7" s="154"/>
      <c r="UR7" s="154"/>
      <c r="US7" s="154"/>
      <c r="UT7" s="154"/>
      <c r="UU7" s="154"/>
      <c r="UV7" s="154"/>
      <c r="UW7" s="154"/>
      <c r="UX7" s="154"/>
      <c r="UY7" s="154"/>
      <c r="UZ7" s="154"/>
      <c r="VA7" s="154"/>
      <c r="VB7" s="154"/>
      <c r="VC7" s="154"/>
      <c r="VD7" s="154"/>
      <c r="VE7" s="154"/>
      <c r="VF7" s="154"/>
      <c r="VG7" s="154"/>
      <c r="VH7" s="154"/>
      <c r="VI7" s="154"/>
      <c r="VJ7" s="154"/>
      <c r="VK7" s="154"/>
      <c r="VL7" s="154"/>
      <c r="VM7" s="154"/>
      <c r="VN7" s="154"/>
      <c r="VO7" s="154"/>
      <c r="VP7" s="154"/>
      <c r="VQ7" s="154"/>
      <c r="VR7" s="154"/>
      <c r="VS7" s="154"/>
      <c r="VT7" s="154"/>
      <c r="VU7" s="154"/>
      <c r="VV7" s="154"/>
      <c r="VW7" s="154"/>
      <c r="VX7" s="154"/>
      <c r="VY7" s="154"/>
      <c r="VZ7" s="154"/>
      <c r="WA7" s="154"/>
      <c r="WB7" s="154"/>
      <c r="WC7" s="154"/>
      <c r="WD7" s="154"/>
      <c r="WE7" s="154"/>
      <c r="WF7" s="154"/>
      <c r="WG7" s="154"/>
      <c r="WH7" s="154"/>
      <c r="WI7" s="154"/>
      <c r="WJ7" s="154"/>
      <c r="WK7" s="154"/>
      <c r="WL7" s="154"/>
      <c r="WM7" s="154"/>
      <c r="WN7" s="154"/>
      <c r="WO7" s="154"/>
      <c r="WP7" s="154"/>
      <c r="WQ7" s="154"/>
      <c r="WR7" s="154"/>
      <c r="WS7" s="154"/>
      <c r="WT7" s="154"/>
      <c r="WU7" s="154"/>
      <c r="WV7" s="154"/>
      <c r="WW7" s="154"/>
      <c r="WX7" s="154"/>
      <c r="WY7" s="154"/>
      <c r="WZ7" s="154"/>
      <c r="XA7" s="154"/>
      <c r="XB7" s="154"/>
      <c r="XC7" s="154"/>
      <c r="XD7" s="154"/>
      <c r="XE7" s="154"/>
      <c r="XF7" s="154"/>
      <c r="XG7" s="154"/>
      <c r="XH7" s="154"/>
      <c r="XI7" s="154"/>
      <c r="XJ7" s="154"/>
      <c r="XK7" s="154"/>
      <c r="XL7" s="154"/>
      <c r="XM7" s="154"/>
      <c r="XN7" s="154"/>
      <c r="XO7" s="154"/>
      <c r="XP7" s="154"/>
      <c r="XQ7" s="154"/>
      <c r="XR7" s="154"/>
      <c r="XS7" s="154"/>
      <c r="XT7" s="154"/>
      <c r="XU7" s="154"/>
      <c r="XV7" s="154"/>
      <c r="XW7" s="154"/>
      <c r="XX7" s="154"/>
      <c r="XY7" s="154"/>
      <c r="XZ7" s="154"/>
      <c r="YA7" s="154"/>
      <c r="YB7" s="154"/>
      <c r="YC7" s="154"/>
      <c r="YD7" s="154"/>
      <c r="YE7" s="154"/>
      <c r="YF7" s="154"/>
      <c r="YG7" s="154"/>
      <c r="YH7" s="154"/>
      <c r="YI7" s="154"/>
      <c r="YJ7" s="154"/>
      <c r="YK7" s="154"/>
      <c r="YL7" s="154"/>
      <c r="YM7" s="154"/>
      <c r="YN7" s="154"/>
      <c r="YO7" s="154"/>
      <c r="YP7" s="154"/>
      <c r="YQ7" s="154"/>
      <c r="YR7" s="154"/>
      <c r="YS7" s="154"/>
      <c r="YT7" s="154"/>
      <c r="YU7" s="154"/>
      <c r="YV7" s="154"/>
      <c r="YW7" s="154"/>
      <c r="YX7" s="154"/>
      <c r="YY7" s="154"/>
      <c r="YZ7" s="154"/>
      <c r="ZA7" s="154"/>
      <c r="ZB7" s="154"/>
      <c r="ZC7" s="154"/>
      <c r="ZD7" s="154"/>
      <c r="ZE7" s="154"/>
      <c r="ZF7" s="154"/>
      <c r="ZG7" s="154"/>
      <c r="ZH7" s="154"/>
      <c r="ZI7" s="154"/>
      <c r="ZJ7" s="154"/>
      <c r="ZK7" s="154"/>
      <c r="ZL7" s="154"/>
      <c r="ZM7" s="154"/>
      <c r="ZN7" s="154"/>
      <c r="ZO7" s="154"/>
      <c r="ZP7" s="154"/>
      <c r="ZQ7" s="154"/>
      <c r="ZR7" s="154"/>
      <c r="ZS7" s="154"/>
      <c r="ZT7" s="154"/>
      <c r="ZU7" s="154"/>
      <c r="ZV7" s="154"/>
      <c r="ZW7" s="154"/>
      <c r="ZX7" s="154"/>
      <c r="ZY7" s="154"/>
      <c r="ZZ7" s="154"/>
      <c r="AAA7" s="154"/>
      <c r="AAB7" s="154"/>
      <c r="AAC7" s="154"/>
      <c r="AAD7" s="154"/>
      <c r="AAE7" s="154"/>
      <c r="AAF7" s="154"/>
      <c r="AAG7" s="154"/>
      <c r="AAH7" s="154"/>
      <c r="AAI7" s="154"/>
      <c r="AAJ7" s="154"/>
      <c r="AAK7" s="154"/>
      <c r="AAL7" s="154"/>
      <c r="AAM7" s="154"/>
      <c r="AAN7" s="154"/>
      <c r="AAO7" s="154"/>
      <c r="AAP7" s="154"/>
      <c r="AAQ7" s="154"/>
      <c r="AAR7" s="154"/>
      <c r="AAS7" s="154"/>
      <c r="AAT7" s="154"/>
      <c r="AAU7" s="154"/>
      <c r="AAV7" s="154"/>
      <c r="AAW7" s="154"/>
      <c r="AAX7" s="154"/>
      <c r="AAY7" s="154"/>
      <c r="AAZ7" s="154"/>
      <c r="ABA7" s="154"/>
      <c r="ABB7" s="154"/>
      <c r="ABC7" s="154"/>
      <c r="ABD7" s="154"/>
      <c r="ABE7" s="154"/>
      <c r="ABF7" s="154"/>
      <c r="ABG7" s="154"/>
      <c r="ABH7" s="154"/>
      <c r="ABI7" s="154"/>
      <c r="ABJ7" s="154"/>
      <c r="ABK7" s="154"/>
      <c r="ABL7" s="154"/>
      <c r="ABM7" s="154"/>
      <c r="ABN7" s="154"/>
      <c r="ABO7" s="154"/>
      <c r="ABP7" s="154"/>
      <c r="ABQ7" s="154"/>
      <c r="ABR7" s="154"/>
      <c r="ABS7" s="154"/>
      <c r="ABT7" s="154"/>
      <c r="ABU7" s="154"/>
      <c r="ABV7" s="154"/>
      <c r="ABW7" s="154"/>
      <c r="ABX7" s="154"/>
      <c r="ABY7" s="154"/>
      <c r="ABZ7" s="154"/>
      <c r="ACA7" s="154"/>
      <c r="ACB7" s="154"/>
      <c r="ACC7" s="154"/>
      <c r="ACD7" s="154"/>
      <c r="ACE7" s="154"/>
      <c r="ACF7" s="154"/>
      <c r="ACG7" s="154"/>
      <c r="ACH7" s="154"/>
      <c r="ACI7" s="154"/>
      <c r="ACJ7" s="154"/>
      <c r="ACK7" s="154"/>
      <c r="ACL7" s="154"/>
      <c r="ACM7" s="154"/>
      <c r="ACN7" s="154"/>
      <c r="ACO7" s="154"/>
      <c r="ACP7" s="154"/>
      <c r="ACQ7" s="154"/>
      <c r="ACR7" s="154"/>
      <c r="ACS7" s="154"/>
      <c r="ACT7" s="154"/>
      <c r="ACU7" s="154"/>
      <c r="ACV7" s="154"/>
      <c r="ACW7" s="154"/>
      <c r="ACX7" s="154"/>
      <c r="ACY7" s="154"/>
      <c r="ACZ7" s="154"/>
      <c r="ADA7" s="154"/>
      <c r="ADB7" s="154"/>
      <c r="ADC7" s="154"/>
      <c r="ADD7" s="154"/>
      <c r="ADE7" s="154"/>
      <c r="ADF7" s="154"/>
      <c r="ADG7" s="154"/>
      <c r="ADH7" s="154"/>
      <c r="ADI7" s="154"/>
      <c r="ADJ7" s="154"/>
      <c r="ADK7" s="154"/>
      <c r="ADL7" s="154"/>
      <c r="ADM7" s="154"/>
      <c r="ADN7" s="154"/>
      <c r="ADO7" s="154"/>
      <c r="ADP7" s="154"/>
      <c r="ADQ7" s="154"/>
      <c r="ADR7" s="154"/>
      <c r="ADS7" s="154"/>
      <c r="ADT7" s="154"/>
      <c r="ADU7" s="154"/>
      <c r="ADV7" s="154"/>
      <c r="ADW7" s="154"/>
      <c r="ADX7" s="154"/>
      <c r="ADY7" s="154"/>
      <c r="ADZ7" s="154"/>
      <c r="AEA7" s="154"/>
      <c r="AEB7" s="154"/>
      <c r="AEC7" s="154"/>
      <c r="AED7" s="154"/>
      <c r="AEE7" s="154"/>
      <c r="AEF7" s="154"/>
      <c r="AEG7" s="154"/>
      <c r="AEH7" s="154"/>
      <c r="AEI7" s="154"/>
      <c r="AEJ7" s="154"/>
      <c r="AEK7" s="154"/>
      <c r="AEL7" s="154"/>
      <c r="AEM7" s="154"/>
      <c r="AEN7" s="154"/>
      <c r="AEO7" s="154"/>
      <c r="AEP7" s="154"/>
      <c r="AEQ7" s="154"/>
      <c r="AER7" s="154"/>
      <c r="AES7" s="154"/>
      <c r="AET7" s="154"/>
      <c r="AEU7" s="154"/>
      <c r="AEV7" s="154"/>
      <c r="AEW7" s="154"/>
      <c r="AEX7" s="154"/>
      <c r="AEY7" s="154"/>
      <c r="AEZ7" s="154"/>
      <c r="AFA7" s="154"/>
      <c r="AFB7" s="154"/>
      <c r="AFC7" s="154"/>
      <c r="AFD7" s="154"/>
      <c r="AFE7" s="154"/>
      <c r="AFF7" s="154"/>
      <c r="AFG7" s="154"/>
      <c r="AFH7" s="154"/>
      <c r="AFI7" s="154"/>
      <c r="AFJ7" s="154"/>
      <c r="AFK7" s="154"/>
      <c r="AFL7" s="154"/>
      <c r="AFM7" s="154"/>
      <c r="AFN7" s="154"/>
      <c r="AFO7" s="154"/>
      <c r="AFP7" s="154"/>
      <c r="AFQ7" s="154"/>
      <c r="AFR7" s="154"/>
      <c r="AFS7" s="154"/>
      <c r="AFT7" s="154"/>
      <c r="AFU7" s="154"/>
      <c r="AFV7" s="154"/>
      <c r="AFW7" s="154"/>
      <c r="AFX7" s="154"/>
      <c r="AFY7" s="154"/>
      <c r="AFZ7" s="154"/>
      <c r="AGA7" s="154"/>
      <c r="AGB7" s="154"/>
      <c r="AGC7" s="154"/>
      <c r="AGD7" s="154"/>
      <c r="AGE7" s="154"/>
      <c r="AGF7" s="154"/>
      <c r="AGG7" s="154"/>
      <c r="AGH7" s="154"/>
      <c r="AGI7" s="154"/>
      <c r="AGJ7" s="154"/>
      <c r="AGK7" s="154"/>
      <c r="AGL7" s="154"/>
      <c r="AGM7" s="154"/>
      <c r="AGN7" s="154"/>
      <c r="AGO7" s="154"/>
      <c r="AGP7" s="154"/>
      <c r="AGQ7" s="154"/>
      <c r="AGR7" s="154"/>
      <c r="AGS7" s="154"/>
      <c r="AGT7" s="154"/>
      <c r="AGU7" s="154"/>
      <c r="AGV7" s="154"/>
      <c r="AGW7" s="154"/>
      <c r="AGX7" s="154"/>
      <c r="AGY7" s="154"/>
      <c r="AGZ7" s="154"/>
      <c r="AHA7" s="154"/>
      <c r="AHB7" s="154"/>
      <c r="AHC7" s="154"/>
      <c r="AHD7" s="154"/>
      <c r="AHE7" s="154"/>
      <c r="AHF7" s="154"/>
      <c r="AHG7" s="154"/>
      <c r="AHH7" s="154"/>
      <c r="AHI7" s="154"/>
      <c r="AHJ7" s="154"/>
      <c r="AHK7" s="154"/>
      <c r="AHL7" s="154"/>
      <c r="AHM7" s="154"/>
      <c r="AHN7" s="154"/>
      <c r="AHO7" s="154"/>
      <c r="AHP7" s="154"/>
      <c r="AHQ7" s="154"/>
      <c r="AHR7" s="154"/>
      <c r="AHS7" s="154"/>
      <c r="AHT7" s="154"/>
      <c r="AHU7" s="154"/>
      <c r="AHV7" s="154"/>
      <c r="AHW7" s="154"/>
      <c r="AHX7" s="154"/>
      <c r="AHY7" s="154"/>
      <c r="AHZ7" s="154"/>
      <c r="AIA7" s="154"/>
      <c r="AIB7" s="154"/>
      <c r="AIC7" s="154"/>
      <c r="AID7" s="154"/>
      <c r="AIE7" s="154"/>
      <c r="AIF7" s="154"/>
      <c r="AIG7" s="154"/>
      <c r="AIH7" s="154"/>
      <c r="AII7" s="154"/>
      <c r="AIJ7" s="154"/>
      <c r="AIK7" s="154"/>
      <c r="AIL7" s="154"/>
      <c r="AIM7" s="154"/>
      <c r="AIN7" s="154"/>
      <c r="AIO7" s="154"/>
      <c r="AIP7" s="154"/>
      <c r="AIQ7" s="154"/>
      <c r="AIR7" s="154"/>
      <c r="AIS7" s="154"/>
      <c r="AIT7" s="154"/>
      <c r="AIU7" s="154"/>
      <c r="AIV7" s="154"/>
      <c r="AIW7" s="154"/>
      <c r="AIX7" s="154"/>
      <c r="AIY7" s="154"/>
      <c r="AIZ7" s="154"/>
      <c r="AJA7" s="154"/>
      <c r="AJB7" s="154"/>
      <c r="AJC7" s="154"/>
      <c r="AJD7" s="154"/>
      <c r="AJE7" s="154"/>
      <c r="AJF7" s="154"/>
      <c r="AJG7" s="154"/>
      <c r="AJH7" s="154"/>
      <c r="AJI7" s="154"/>
      <c r="AJJ7" s="154"/>
      <c r="AJK7" s="154"/>
      <c r="AJL7" s="154"/>
      <c r="AJM7" s="154"/>
      <c r="AJN7" s="154"/>
      <c r="AJO7" s="154"/>
      <c r="AJP7" s="154"/>
      <c r="AJQ7" s="154"/>
      <c r="AJR7" s="154"/>
      <c r="AJS7" s="154"/>
      <c r="AJT7" s="154"/>
      <c r="AJU7" s="154"/>
      <c r="AJV7" s="154"/>
      <c r="AJW7" s="154"/>
      <c r="AJX7" s="154"/>
      <c r="AJY7" s="154"/>
      <c r="AJZ7" s="154"/>
      <c r="AKA7" s="154"/>
      <c r="AKB7" s="154"/>
      <c r="AKC7" s="154"/>
      <c r="AKD7" s="154"/>
      <c r="AKE7" s="154"/>
      <c r="AKF7" s="154"/>
      <c r="AKG7" s="154"/>
      <c r="AKH7" s="154"/>
      <c r="AKI7" s="154"/>
      <c r="AKJ7" s="154"/>
      <c r="AKK7" s="154"/>
      <c r="AKL7" s="154"/>
      <c r="AKM7" s="154"/>
      <c r="AKN7" s="154"/>
      <c r="AKO7" s="154"/>
      <c r="AKP7" s="154"/>
      <c r="AKQ7" s="154"/>
      <c r="AKR7" s="154"/>
      <c r="AKS7" s="154"/>
      <c r="AKT7" s="154"/>
      <c r="AKU7" s="154"/>
      <c r="AKV7" s="154"/>
      <c r="AKW7" s="154"/>
      <c r="AKX7" s="154"/>
      <c r="AKY7" s="154"/>
      <c r="AKZ7" s="154"/>
      <c r="ALA7" s="154"/>
      <c r="ALB7" s="154"/>
      <c r="ALC7" s="154"/>
      <c r="ALD7" s="154"/>
      <c r="ALE7" s="154"/>
      <c r="ALF7" s="154"/>
      <c r="ALG7" s="154"/>
      <c r="ALH7" s="154"/>
    </row>
    <row r="8" spans="1:996" s="45" customFormat="1" ht="15.75">
      <c r="A8" s="327" t="s">
        <v>4</v>
      </c>
      <c r="B8" s="156">
        <v>317</v>
      </c>
      <c r="C8" s="345">
        <v>303</v>
      </c>
      <c r="D8" s="151">
        <v>61</v>
      </c>
      <c r="E8" s="348">
        <v>59</v>
      </c>
      <c r="F8" s="173">
        <f t="shared" si="3"/>
        <v>2</v>
      </c>
      <c r="G8" s="324">
        <v>77</v>
      </c>
      <c r="H8" s="370">
        <v>77</v>
      </c>
      <c r="I8" s="149">
        <v>0</v>
      </c>
      <c r="J8" s="28"/>
      <c r="K8" s="331"/>
      <c r="L8" s="350">
        <v>1</v>
      </c>
      <c r="M8" s="151">
        <v>3</v>
      </c>
      <c r="N8" s="314">
        <f t="shared" si="1"/>
        <v>0.94637223974763407</v>
      </c>
      <c r="O8" s="348">
        <v>3</v>
      </c>
      <c r="P8" s="151">
        <v>36</v>
      </c>
      <c r="Q8" s="152">
        <f t="shared" si="2"/>
        <v>11.356466876971609</v>
      </c>
      <c r="R8" s="348">
        <v>33</v>
      </c>
      <c r="S8" s="151">
        <v>17</v>
      </c>
      <c r="T8" s="146">
        <f t="shared" si="4"/>
        <v>5.3627760252365935</v>
      </c>
      <c r="U8" s="348">
        <v>26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</row>
    <row r="9" spans="1:996" s="45" customFormat="1" ht="15.75">
      <c r="A9" s="327" t="s">
        <v>5</v>
      </c>
      <c r="B9" s="375">
        <v>286</v>
      </c>
      <c r="C9" s="345">
        <v>291</v>
      </c>
      <c r="D9" s="151">
        <v>68</v>
      </c>
      <c r="E9" s="348">
        <v>67</v>
      </c>
      <c r="F9" s="173">
        <f t="shared" si="3"/>
        <v>1</v>
      </c>
      <c r="G9" s="324">
        <v>84</v>
      </c>
      <c r="H9" s="370">
        <v>84</v>
      </c>
      <c r="I9" s="149">
        <v>2</v>
      </c>
      <c r="J9" s="28"/>
      <c r="K9" s="331"/>
      <c r="L9" s="350">
        <v>4</v>
      </c>
      <c r="M9" s="151">
        <v>9</v>
      </c>
      <c r="N9" s="314">
        <f t="shared" si="1"/>
        <v>3.1468531468531467</v>
      </c>
      <c r="O9" s="348">
        <v>5</v>
      </c>
      <c r="P9" s="151">
        <v>83</v>
      </c>
      <c r="Q9" s="152">
        <f t="shared" si="2"/>
        <v>29.02097902097902</v>
      </c>
      <c r="R9" s="348">
        <v>67</v>
      </c>
      <c r="S9" s="151">
        <v>1</v>
      </c>
      <c r="T9" s="146"/>
      <c r="U9" s="348">
        <v>3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</row>
    <row r="10" spans="1:996" s="45" customFormat="1" ht="15.75">
      <c r="A10" s="327" t="s">
        <v>6</v>
      </c>
      <c r="B10" s="375">
        <v>275</v>
      </c>
      <c r="C10" s="345">
        <v>254</v>
      </c>
      <c r="D10" s="151">
        <v>71</v>
      </c>
      <c r="E10" s="348">
        <v>67</v>
      </c>
      <c r="F10" s="173">
        <f t="shared" si="3"/>
        <v>4</v>
      </c>
      <c r="G10" s="324">
        <v>84.7</v>
      </c>
      <c r="H10" s="370">
        <v>83</v>
      </c>
      <c r="I10" s="149">
        <v>5</v>
      </c>
      <c r="J10" s="28">
        <v>12</v>
      </c>
      <c r="K10" s="331">
        <f t="shared" si="0"/>
        <v>41.666666666666664</v>
      </c>
      <c r="L10" s="350">
        <v>4</v>
      </c>
      <c r="M10" s="151">
        <v>10</v>
      </c>
      <c r="N10" s="314">
        <f t="shared" si="1"/>
        <v>3.6363636363636362</v>
      </c>
      <c r="O10" s="348">
        <v>12</v>
      </c>
      <c r="P10" s="151">
        <v>91</v>
      </c>
      <c r="Q10" s="152">
        <f t="shared" si="2"/>
        <v>33.090909090909093</v>
      </c>
      <c r="R10" s="348">
        <v>64</v>
      </c>
      <c r="S10" s="151">
        <v>6</v>
      </c>
      <c r="T10" s="146">
        <f t="shared" si="4"/>
        <v>2.1818181818181817</v>
      </c>
      <c r="U10" s="348">
        <v>11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</row>
    <row r="11" spans="1:996" s="45" customFormat="1" ht="15.75">
      <c r="A11" s="327" t="s">
        <v>28</v>
      </c>
      <c r="B11" s="156">
        <v>330</v>
      </c>
      <c r="C11" s="345">
        <v>264</v>
      </c>
      <c r="D11" s="151">
        <v>70</v>
      </c>
      <c r="E11" s="348">
        <v>70</v>
      </c>
      <c r="F11" s="173">
        <f t="shared" si="3"/>
        <v>0</v>
      </c>
      <c r="G11" s="324">
        <v>84</v>
      </c>
      <c r="H11" s="370">
        <v>85</v>
      </c>
      <c r="I11" s="149">
        <v>3</v>
      </c>
      <c r="J11" s="28"/>
      <c r="K11" s="331"/>
      <c r="L11" s="350">
        <v>5</v>
      </c>
      <c r="M11" s="151">
        <v>8</v>
      </c>
      <c r="N11" s="314">
        <f t="shared" si="1"/>
        <v>2.4242424242424243</v>
      </c>
      <c r="O11" s="348">
        <v>12</v>
      </c>
      <c r="P11" s="151">
        <v>116</v>
      </c>
      <c r="Q11" s="152">
        <f t="shared" si="2"/>
        <v>35.151515151515149</v>
      </c>
      <c r="R11" s="348">
        <v>79</v>
      </c>
      <c r="S11" s="151">
        <v>7</v>
      </c>
      <c r="T11" s="146">
        <f t="shared" si="4"/>
        <v>2.1212121212121211</v>
      </c>
      <c r="U11" s="348">
        <v>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</row>
    <row r="12" spans="1:996" s="45" customFormat="1" ht="15.75">
      <c r="A12" s="327" t="s">
        <v>7</v>
      </c>
      <c r="B12" s="375">
        <v>141</v>
      </c>
      <c r="C12" s="345">
        <v>138</v>
      </c>
      <c r="D12" s="151">
        <v>67</v>
      </c>
      <c r="E12" s="348">
        <v>64</v>
      </c>
      <c r="F12" s="173">
        <f t="shared" si="3"/>
        <v>3</v>
      </c>
      <c r="G12" s="324">
        <v>79</v>
      </c>
      <c r="H12" s="370">
        <v>79</v>
      </c>
      <c r="I12" s="149">
        <v>2</v>
      </c>
      <c r="J12" s="28">
        <v>0</v>
      </c>
      <c r="K12" s="331">
        <v>100</v>
      </c>
      <c r="L12" s="350">
        <v>4</v>
      </c>
      <c r="M12" s="151">
        <v>4</v>
      </c>
      <c r="N12" s="314">
        <f>M12*100/B12</f>
        <v>2.8368794326241136</v>
      </c>
      <c r="O12" s="348">
        <v>4</v>
      </c>
      <c r="P12" s="151">
        <v>27</v>
      </c>
      <c r="Q12" s="152">
        <f>P12*100/B12</f>
        <v>19.148936170212767</v>
      </c>
      <c r="R12" s="348">
        <v>28</v>
      </c>
      <c r="S12" s="151">
        <v>0</v>
      </c>
      <c r="T12" s="146"/>
      <c r="U12" s="348">
        <v>3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</row>
    <row r="13" spans="1:996" s="45" customFormat="1" ht="15.75">
      <c r="A13" s="327" t="s">
        <v>25</v>
      </c>
      <c r="B13" s="156">
        <v>260</v>
      </c>
      <c r="C13" s="345">
        <v>299</v>
      </c>
      <c r="D13" s="151">
        <v>71</v>
      </c>
      <c r="E13" s="348">
        <v>77</v>
      </c>
      <c r="F13" s="173">
        <f>D13-E13</f>
        <v>-6</v>
      </c>
      <c r="G13" s="324">
        <v>79</v>
      </c>
      <c r="H13" s="370">
        <v>88</v>
      </c>
      <c r="I13" s="149">
        <v>0</v>
      </c>
      <c r="J13" s="28"/>
      <c r="K13" s="331"/>
      <c r="L13" s="350">
        <v>0</v>
      </c>
      <c r="M13" s="151">
        <v>4</v>
      </c>
      <c r="N13" s="314">
        <f>M13*100/B13</f>
        <v>1.5384615384615385</v>
      </c>
      <c r="O13" s="348">
        <v>26</v>
      </c>
      <c r="P13" s="151">
        <v>90</v>
      </c>
      <c r="Q13" s="152">
        <f>P13*100/B13</f>
        <v>34.615384615384613</v>
      </c>
      <c r="R13" s="348">
        <v>153</v>
      </c>
      <c r="S13" s="151">
        <v>2</v>
      </c>
      <c r="T13" s="146">
        <f t="shared" si="4"/>
        <v>0.76923076923076927</v>
      </c>
      <c r="U13" s="348">
        <v>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</row>
    <row r="14" spans="1:996" s="45" customFormat="1" ht="15.75">
      <c r="A14" s="327" t="s">
        <v>26</v>
      </c>
      <c r="B14" s="156">
        <v>2</v>
      </c>
      <c r="C14" s="345">
        <v>5</v>
      </c>
      <c r="D14" s="151">
        <v>62</v>
      </c>
      <c r="E14" s="348">
        <v>86</v>
      </c>
      <c r="F14" s="173">
        <f t="shared" ref="F14:F16" si="5">D14-E14</f>
        <v>-24</v>
      </c>
      <c r="G14" s="324" t="s">
        <v>193</v>
      </c>
      <c r="H14" s="370">
        <v>78</v>
      </c>
      <c r="I14" s="149">
        <v>0</v>
      </c>
      <c r="J14" s="28"/>
      <c r="K14" s="331"/>
      <c r="L14" s="350">
        <v>0</v>
      </c>
      <c r="M14" s="151">
        <v>0</v>
      </c>
      <c r="N14" s="147"/>
      <c r="O14" s="348">
        <v>1</v>
      </c>
      <c r="P14" s="151">
        <v>0</v>
      </c>
      <c r="Q14" s="152">
        <f>P14*100/B14</f>
        <v>0</v>
      </c>
      <c r="R14" s="348">
        <v>3</v>
      </c>
      <c r="S14" s="151">
        <v>0</v>
      </c>
      <c r="T14" s="147"/>
      <c r="U14" s="348">
        <v>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</row>
    <row r="15" spans="1:996" s="45" customFormat="1" ht="15.75">
      <c r="A15" s="327" t="s">
        <v>198</v>
      </c>
      <c r="B15" s="156">
        <v>1</v>
      </c>
      <c r="C15" s="345"/>
      <c r="D15" s="151">
        <v>78</v>
      </c>
      <c r="E15" s="348"/>
      <c r="F15" s="173"/>
      <c r="G15" s="324" t="s">
        <v>193</v>
      </c>
      <c r="H15" s="370"/>
      <c r="I15" s="145">
        <v>0</v>
      </c>
      <c r="J15" s="28"/>
      <c r="K15" s="331"/>
      <c r="L15" s="350">
        <v>0</v>
      </c>
      <c r="M15" s="151">
        <v>0</v>
      </c>
      <c r="N15" s="147"/>
      <c r="O15" s="348">
        <v>0</v>
      </c>
      <c r="P15" s="151">
        <v>0</v>
      </c>
      <c r="Q15" s="152">
        <f>P15*100/B15</f>
        <v>0</v>
      </c>
      <c r="R15" s="348">
        <v>0</v>
      </c>
      <c r="S15" s="151">
        <v>0</v>
      </c>
      <c r="T15" s="147"/>
      <c r="U15" s="348">
        <v>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</row>
    <row r="16" spans="1:996" s="45" customFormat="1" ht="15.75">
      <c r="A16" s="808" t="s">
        <v>27</v>
      </c>
      <c r="B16" s="769"/>
      <c r="C16" s="770">
        <v>1</v>
      </c>
      <c r="D16" s="771"/>
      <c r="E16" s="772">
        <v>91</v>
      </c>
      <c r="F16" s="802">
        <f t="shared" si="5"/>
        <v>-91</v>
      </c>
      <c r="G16" s="803"/>
      <c r="H16" s="773">
        <v>91</v>
      </c>
      <c r="I16" s="804"/>
      <c r="J16" s="774"/>
      <c r="K16" s="805"/>
      <c r="L16" s="804">
        <v>0</v>
      </c>
      <c r="M16" s="771"/>
      <c r="N16" s="775"/>
      <c r="O16" s="772">
        <v>0</v>
      </c>
      <c r="P16" s="771"/>
      <c r="Q16" s="776"/>
      <c r="R16" s="772">
        <v>1</v>
      </c>
      <c r="S16" s="771"/>
      <c r="T16" s="775"/>
      <c r="U16" s="772">
        <v>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</row>
    <row r="17" spans="1:996" s="45" customFormat="1" ht="16.5" thickBot="1">
      <c r="A17" s="328" t="s">
        <v>8</v>
      </c>
      <c r="B17" s="613">
        <v>18</v>
      </c>
      <c r="C17" s="346">
        <v>19</v>
      </c>
      <c r="D17" s="157">
        <v>63</v>
      </c>
      <c r="E17" s="349">
        <v>62</v>
      </c>
      <c r="F17" s="174">
        <f t="shared" si="3"/>
        <v>1</v>
      </c>
      <c r="G17" s="325" t="s">
        <v>193</v>
      </c>
      <c r="H17" s="371">
        <v>80</v>
      </c>
      <c r="I17" s="150">
        <v>0</v>
      </c>
      <c r="J17" s="29"/>
      <c r="K17" s="332"/>
      <c r="L17" s="373">
        <v>0</v>
      </c>
      <c r="M17" s="157">
        <v>0</v>
      </c>
      <c r="N17" s="148">
        <f>M17*100/B17</f>
        <v>0</v>
      </c>
      <c r="O17" s="349">
        <v>0</v>
      </c>
      <c r="P17" s="157">
        <v>4</v>
      </c>
      <c r="Q17" s="153">
        <f>P17*100/B17</f>
        <v>22.222222222222221</v>
      </c>
      <c r="R17" s="349">
        <v>2</v>
      </c>
      <c r="S17" s="157">
        <v>0</v>
      </c>
      <c r="T17" s="175"/>
      <c r="U17" s="349">
        <v>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</row>
    <row r="18" spans="1:996" ht="16.5" thickBot="1">
      <c r="A18" s="351" t="s">
        <v>29</v>
      </c>
      <c r="B18" s="176">
        <f>SUM(B4:B17)</f>
        <v>5836</v>
      </c>
      <c r="C18" s="352">
        <f>SUM(C4:C17)</f>
        <v>5972</v>
      </c>
      <c r="D18" s="177">
        <v>68.2</v>
      </c>
      <c r="E18" s="353">
        <v>65.400000000000006</v>
      </c>
      <c r="F18" s="354"/>
      <c r="G18" s="355"/>
      <c r="H18" s="356">
        <v>84.2</v>
      </c>
      <c r="I18" s="178">
        <f>SUM(I4:I17)</f>
        <v>53</v>
      </c>
      <c r="J18" s="357">
        <f>SUM(J4:J17)</f>
        <v>92</v>
      </c>
      <c r="K18" s="358">
        <f>I18*100/J18</f>
        <v>57.608695652173914</v>
      </c>
      <c r="L18" s="322">
        <f>SUM(L4:L17)</f>
        <v>38</v>
      </c>
      <c r="M18" s="177">
        <f>SUM(M4:M17)</f>
        <v>237</v>
      </c>
      <c r="N18" s="359">
        <f>M18*100/B18</f>
        <v>4.0610006854009599</v>
      </c>
      <c r="O18" s="360">
        <f>SUM(O4:O17)</f>
        <v>217</v>
      </c>
      <c r="P18" s="177">
        <f>SUM(P4:P17)</f>
        <v>1765</v>
      </c>
      <c r="Q18" s="211">
        <f>P18*100/B18</f>
        <v>30.243317340644278</v>
      </c>
      <c r="R18" s="360">
        <f>SUM(R4:R17)</f>
        <v>1679</v>
      </c>
      <c r="S18" s="177">
        <f>SUM(S4:S17)</f>
        <v>89</v>
      </c>
      <c r="T18" s="359">
        <f>S18*100/B18</f>
        <v>1.5250171350239889</v>
      </c>
      <c r="U18" s="322">
        <f>SUM(U4:U17)</f>
        <v>81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</row>
    <row r="19" spans="1:996" s="10" customFormat="1" ht="23.25" customHeight="1" thickBot="1">
      <c r="A19" s="361" t="s">
        <v>185</v>
      </c>
      <c r="B19" s="362"/>
      <c r="C19" s="362"/>
      <c r="D19" s="363"/>
      <c r="E19" s="363"/>
      <c r="F19" s="364"/>
      <c r="G19" s="364"/>
      <c r="H19" s="364"/>
      <c r="I19" s="365"/>
      <c r="J19" s="365"/>
      <c r="K19" s="365"/>
      <c r="L19" s="366"/>
      <c r="M19" s="363"/>
      <c r="N19" s="367"/>
      <c r="O19" s="363"/>
      <c r="P19" s="363"/>
      <c r="Q19" s="367"/>
      <c r="R19" s="363"/>
      <c r="S19" s="363"/>
      <c r="T19" s="367"/>
      <c r="U19" s="363"/>
    </row>
    <row r="20" spans="1:996" ht="16.5" thickBot="1">
      <c r="A20" s="144" t="s">
        <v>172</v>
      </c>
      <c r="B20" s="273">
        <v>921</v>
      </c>
      <c r="C20" s="274"/>
      <c r="D20" s="273">
        <v>4.4000000000000004</v>
      </c>
      <c r="E20" s="275"/>
      <c r="F20" s="276"/>
      <c r="G20" s="273"/>
      <c r="H20" s="277"/>
      <c r="I20" s="278"/>
      <c r="J20" s="279"/>
      <c r="K20" s="277"/>
      <c r="L20" s="274"/>
      <c r="M20" s="280"/>
      <c r="N20" s="281"/>
      <c r="O20" s="276"/>
      <c r="P20" s="282"/>
      <c r="Q20" s="277"/>
      <c r="R20" s="276"/>
      <c r="S20" s="273">
        <v>1</v>
      </c>
      <c r="T20" s="807">
        <v>1E-3</v>
      </c>
      <c r="U20" s="77"/>
    </row>
    <row r="21" spans="1:996" ht="11.25" customHeight="1"/>
  </sheetData>
  <mergeCells count="9">
    <mergeCell ref="P2:R2"/>
    <mergeCell ref="S2:U2"/>
    <mergeCell ref="A1:U1"/>
    <mergeCell ref="A2:A3"/>
    <mergeCell ref="B2:C2"/>
    <mergeCell ref="D2:F2"/>
    <mergeCell ref="G2:H2"/>
    <mergeCell ref="I2:L2"/>
    <mergeCell ref="M2:O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O32"/>
  <sheetViews>
    <sheetView topLeftCell="A4" workbookViewId="0">
      <selection activeCell="D20" sqref="D20"/>
    </sheetView>
  </sheetViews>
  <sheetFormatPr defaultRowHeight="15"/>
  <cols>
    <col min="1" max="1" width="3.28515625" style="10" bestFit="1" customWidth="1"/>
    <col min="2" max="2" width="19.85546875" style="10" customWidth="1"/>
    <col min="3" max="3" width="9.140625" style="68" customWidth="1"/>
    <col min="4" max="4" width="11.85546875" style="68" bestFit="1" customWidth="1"/>
    <col min="5" max="5" width="10.42578125" style="68" customWidth="1"/>
    <col min="6" max="6" width="8.5703125" style="68" customWidth="1"/>
    <col min="7" max="7" width="11.42578125" style="68" customWidth="1"/>
    <col min="8" max="8" width="10.85546875" style="68" customWidth="1"/>
    <col min="9" max="9" width="8.42578125" style="68" customWidth="1"/>
    <col min="10" max="10" width="7.28515625" style="68" customWidth="1"/>
    <col min="11" max="11" width="10" style="68" customWidth="1"/>
    <col min="12" max="12" width="12.140625" style="68" customWidth="1"/>
    <col min="13" max="13" width="7.5703125" style="68" customWidth="1"/>
    <col min="14" max="14" width="8.42578125" style="68" customWidth="1"/>
    <col min="15" max="16384" width="9.140625" style="10"/>
  </cols>
  <sheetData>
    <row r="1" spans="1:15" ht="24.75" customHeight="1" thickBot="1">
      <c r="A1" s="842" t="s">
        <v>186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</row>
    <row r="2" spans="1:15" ht="32.25" thickBot="1">
      <c r="A2" s="70"/>
      <c r="B2" s="170" t="s">
        <v>31</v>
      </c>
      <c r="C2" s="167" t="s">
        <v>32</v>
      </c>
      <c r="D2" s="71" t="s">
        <v>33</v>
      </c>
      <c r="E2" s="71" t="s">
        <v>12</v>
      </c>
      <c r="F2" s="71" t="s">
        <v>13</v>
      </c>
      <c r="G2" s="71" t="s">
        <v>34</v>
      </c>
      <c r="H2" s="71" t="s">
        <v>10</v>
      </c>
      <c r="I2" s="71" t="s">
        <v>14</v>
      </c>
      <c r="J2" s="71" t="s">
        <v>9</v>
      </c>
      <c r="K2" s="71" t="s">
        <v>15</v>
      </c>
      <c r="L2" s="71" t="s">
        <v>171</v>
      </c>
      <c r="M2" s="71" t="s">
        <v>28</v>
      </c>
      <c r="N2" s="72" t="s">
        <v>38</v>
      </c>
    </row>
    <row r="3" spans="1:15" ht="15.75">
      <c r="A3" s="66">
        <v>1</v>
      </c>
      <c r="B3" s="760" t="s">
        <v>94</v>
      </c>
      <c r="C3" s="761">
        <v>3</v>
      </c>
      <c r="D3" s="762"/>
      <c r="E3" s="762"/>
      <c r="F3" s="762"/>
      <c r="G3" s="762">
        <v>1</v>
      </c>
      <c r="H3" s="762"/>
      <c r="I3" s="762"/>
      <c r="J3" s="762">
        <v>1</v>
      </c>
      <c r="K3" s="762"/>
      <c r="L3" s="763"/>
      <c r="M3" s="763"/>
      <c r="N3" s="759">
        <f>SUM(C3:M3)</f>
        <v>5</v>
      </c>
    </row>
    <row r="4" spans="1:15" ht="15.75">
      <c r="A4" s="66">
        <v>2</v>
      </c>
      <c r="B4" s="516" t="s">
        <v>95</v>
      </c>
      <c r="C4" s="517">
        <v>3</v>
      </c>
      <c r="D4" s="518"/>
      <c r="E4" s="518"/>
      <c r="F4" s="518"/>
      <c r="G4" s="518"/>
      <c r="H4" s="518"/>
      <c r="I4" s="518"/>
      <c r="J4" s="518"/>
      <c r="K4" s="518"/>
      <c r="L4" s="519"/>
      <c r="M4" s="519"/>
      <c r="N4" s="520">
        <f t="shared" ref="N4:N31" si="0">SUM(C4:M4)</f>
        <v>3</v>
      </c>
    </row>
    <row r="5" spans="1:15" ht="15.75">
      <c r="A5" s="66">
        <v>3</v>
      </c>
      <c r="B5" s="764" t="s">
        <v>96</v>
      </c>
      <c r="C5" s="765">
        <v>2</v>
      </c>
      <c r="D5" s="766"/>
      <c r="E5" s="766"/>
      <c r="F5" s="766">
        <v>1</v>
      </c>
      <c r="G5" s="766"/>
      <c r="H5" s="766"/>
      <c r="I5" s="766"/>
      <c r="J5" s="766"/>
      <c r="K5" s="766"/>
      <c r="L5" s="767"/>
      <c r="M5" s="767">
        <v>1</v>
      </c>
      <c r="N5" s="768">
        <f t="shared" si="0"/>
        <v>4</v>
      </c>
    </row>
    <row r="6" spans="1:15" ht="15.75">
      <c r="A6" s="66"/>
      <c r="B6" s="497" t="s">
        <v>97</v>
      </c>
      <c r="C6" s="168"/>
      <c r="D6" s="69"/>
      <c r="E6" s="69">
        <v>1</v>
      </c>
      <c r="F6" s="69"/>
      <c r="G6" s="69"/>
      <c r="H6" s="69"/>
      <c r="I6" s="69"/>
      <c r="J6" s="69"/>
      <c r="K6" s="69"/>
      <c r="L6" s="67"/>
      <c r="M6" s="67"/>
      <c r="N6" s="496">
        <f t="shared" si="0"/>
        <v>1</v>
      </c>
    </row>
    <row r="7" spans="1:15" ht="15.75">
      <c r="A7" s="66">
        <v>4</v>
      </c>
      <c r="B7" s="497" t="s">
        <v>98</v>
      </c>
      <c r="C7" s="168">
        <v>1</v>
      </c>
      <c r="D7" s="69"/>
      <c r="E7" s="69"/>
      <c r="F7" s="69"/>
      <c r="G7" s="69">
        <v>1</v>
      </c>
      <c r="H7" s="69"/>
      <c r="I7" s="69"/>
      <c r="J7" s="69"/>
      <c r="K7" s="69"/>
      <c r="L7" s="67"/>
      <c r="M7" s="67"/>
      <c r="N7" s="496">
        <f t="shared" si="0"/>
        <v>2</v>
      </c>
    </row>
    <row r="8" spans="1:15" ht="15.75">
      <c r="A8" s="66">
        <v>5</v>
      </c>
      <c r="B8" s="497" t="s">
        <v>102</v>
      </c>
      <c r="C8" s="168"/>
      <c r="D8" s="69"/>
      <c r="E8" s="69"/>
      <c r="F8" s="69"/>
      <c r="G8" s="69"/>
      <c r="H8" s="69"/>
      <c r="I8" s="69">
        <v>1</v>
      </c>
      <c r="J8" s="69"/>
      <c r="K8" s="69"/>
      <c r="L8" s="67"/>
      <c r="M8" s="67"/>
      <c r="N8" s="496">
        <f t="shared" si="0"/>
        <v>1</v>
      </c>
    </row>
    <row r="9" spans="1:15" ht="15.75">
      <c r="A9" s="66">
        <v>6</v>
      </c>
      <c r="B9" s="497" t="s">
        <v>105</v>
      </c>
      <c r="C9" s="168">
        <v>2</v>
      </c>
      <c r="D9" s="69"/>
      <c r="E9" s="69"/>
      <c r="F9" s="69"/>
      <c r="G9" s="69"/>
      <c r="H9" s="69"/>
      <c r="I9" s="69"/>
      <c r="J9" s="69"/>
      <c r="K9" s="69"/>
      <c r="L9" s="67"/>
      <c r="M9" s="67"/>
      <c r="N9" s="496">
        <f t="shared" si="0"/>
        <v>2</v>
      </c>
    </row>
    <row r="10" spans="1:15" ht="15.75">
      <c r="A10" s="66">
        <v>7</v>
      </c>
      <c r="B10" s="755" t="s">
        <v>106</v>
      </c>
      <c r="C10" s="756">
        <v>2</v>
      </c>
      <c r="D10" s="757"/>
      <c r="E10" s="757"/>
      <c r="F10" s="757"/>
      <c r="G10" s="757"/>
      <c r="H10" s="757"/>
      <c r="I10" s="757"/>
      <c r="J10" s="757">
        <v>1</v>
      </c>
      <c r="K10" s="757"/>
      <c r="L10" s="758"/>
      <c r="M10" s="758">
        <v>2</v>
      </c>
      <c r="N10" s="759">
        <f t="shared" si="0"/>
        <v>5</v>
      </c>
    </row>
    <row r="11" spans="1:15" ht="15.75">
      <c r="A11" s="66">
        <v>8</v>
      </c>
      <c r="B11" s="764" t="s">
        <v>107</v>
      </c>
      <c r="C11" s="765">
        <v>4</v>
      </c>
      <c r="D11" s="766"/>
      <c r="E11" s="766"/>
      <c r="F11" s="766"/>
      <c r="G11" s="766"/>
      <c r="H11" s="766"/>
      <c r="I11" s="766"/>
      <c r="J11" s="766"/>
      <c r="K11" s="766"/>
      <c r="L11" s="767"/>
      <c r="M11" s="767"/>
      <c r="N11" s="768">
        <f t="shared" si="0"/>
        <v>4</v>
      </c>
    </row>
    <row r="12" spans="1:15" ht="15.75">
      <c r="A12" s="66">
        <v>9</v>
      </c>
      <c r="B12" s="497" t="s">
        <v>109</v>
      </c>
      <c r="C12" s="168">
        <v>1</v>
      </c>
      <c r="D12" s="69"/>
      <c r="E12" s="69"/>
      <c r="F12" s="69"/>
      <c r="G12" s="69"/>
      <c r="H12" s="69"/>
      <c r="I12" s="69"/>
      <c r="J12" s="69"/>
      <c r="K12" s="69"/>
      <c r="L12" s="67"/>
      <c r="M12" s="67"/>
      <c r="N12" s="496">
        <f t="shared" si="0"/>
        <v>1</v>
      </c>
    </row>
    <row r="13" spans="1:15" ht="15.75">
      <c r="A13" s="66">
        <v>10</v>
      </c>
      <c r="B13" s="497" t="s">
        <v>110</v>
      </c>
      <c r="C13" s="168"/>
      <c r="D13" s="69"/>
      <c r="E13" s="69"/>
      <c r="F13" s="69"/>
      <c r="G13" s="69"/>
      <c r="H13" s="69"/>
      <c r="I13" s="69"/>
      <c r="J13" s="69">
        <v>1</v>
      </c>
      <c r="K13" s="69"/>
      <c r="L13" s="67"/>
      <c r="M13" s="67"/>
      <c r="N13" s="496">
        <f t="shared" si="0"/>
        <v>1</v>
      </c>
      <c r="O13" s="50"/>
    </row>
    <row r="14" spans="1:15" ht="15.75">
      <c r="A14" s="66">
        <v>11</v>
      </c>
      <c r="B14" s="497" t="s">
        <v>111</v>
      </c>
      <c r="C14" s="168"/>
      <c r="D14" s="69"/>
      <c r="E14" s="69"/>
      <c r="F14" s="69"/>
      <c r="G14" s="69"/>
      <c r="H14" s="69"/>
      <c r="I14" s="69">
        <v>1</v>
      </c>
      <c r="J14" s="69"/>
      <c r="K14" s="69"/>
      <c r="L14" s="67"/>
      <c r="M14" s="67"/>
      <c r="N14" s="496">
        <f t="shared" si="0"/>
        <v>1</v>
      </c>
      <c r="O14" s="50"/>
    </row>
    <row r="15" spans="1:15" ht="15.75">
      <c r="A15" s="66">
        <v>12</v>
      </c>
      <c r="B15" s="497" t="s">
        <v>44</v>
      </c>
      <c r="C15" s="168">
        <v>1</v>
      </c>
      <c r="D15" s="69"/>
      <c r="E15" s="69"/>
      <c r="F15" s="69"/>
      <c r="G15" s="69"/>
      <c r="H15" s="69"/>
      <c r="I15" s="69"/>
      <c r="J15" s="69"/>
      <c r="K15" s="69"/>
      <c r="L15" s="67"/>
      <c r="M15" s="67"/>
      <c r="N15" s="496">
        <f t="shared" si="0"/>
        <v>1</v>
      </c>
      <c r="O15" s="50"/>
    </row>
    <row r="16" spans="1:15" ht="15.75">
      <c r="A16" s="66">
        <v>13</v>
      </c>
      <c r="B16" s="497" t="s">
        <v>58</v>
      </c>
      <c r="C16" s="168">
        <v>1</v>
      </c>
      <c r="D16" s="69"/>
      <c r="E16" s="69"/>
      <c r="F16" s="69"/>
      <c r="G16" s="69"/>
      <c r="H16" s="69"/>
      <c r="I16" s="69"/>
      <c r="J16" s="69"/>
      <c r="K16" s="69"/>
      <c r="L16" s="67"/>
      <c r="M16" s="67"/>
      <c r="N16" s="496">
        <f t="shared" si="0"/>
        <v>1</v>
      </c>
      <c r="O16" s="50"/>
    </row>
    <row r="17" spans="1:15" ht="15.75">
      <c r="A17" s="66">
        <v>14</v>
      </c>
      <c r="B17" s="497" t="s">
        <v>60</v>
      </c>
      <c r="C17" s="168">
        <v>1</v>
      </c>
      <c r="D17" s="69"/>
      <c r="E17" s="69"/>
      <c r="F17" s="69">
        <v>1</v>
      </c>
      <c r="G17" s="69"/>
      <c r="H17" s="69"/>
      <c r="I17" s="69"/>
      <c r="J17" s="69"/>
      <c r="K17" s="69"/>
      <c r="L17" s="67"/>
      <c r="M17" s="67"/>
      <c r="N17" s="496">
        <f t="shared" si="0"/>
        <v>2</v>
      </c>
      <c r="O17" s="50"/>
    </row>
    <row r="18" spans="1:15" ht="15.75">
      <c r="A18" s="66">
        <v>15</v>
      </c>
      <c r="B18" s="497" t="s">
        <v>61</v>
      </c>
      <c r="C18" s="168">
        <v>1</v>
      </c>
      <c r="D18" s="69"/>
      <c r="E18" s="69"/>
      <c r="F18" s="69"/>
      <c r="G18" s="69"/>
      <c r="H18" s="69"/>
      <c r="I18" s="69"/>
      <c r="J18" s="69"/>
      <c r="K18" s="69"/>
      <c r="L18" s="67"/>
      <c r="M18" s="67"/>
      <c r="N18" s="496">
        <f t="shared" si="0"/>
        <v>1</v>
      </c>
      <c r="O18" s="50"/>
    </row>
    <row r="19" spans="1:15" ht="15.75">
      <c r="A19" s="66">
        <v>16</v>
      </c>
      <c r="B19" s="497" t="s">
        <v>67</v>
      </c>
      <c r="C19" s="168"/>
      <c r="D19" s="69"/>
      <c r="E19" s="69">
        <v>1</v>
      </c>
      <c r="F19" s="69"/>
      <c r="G19" s="69"/>
      <c r="H19" s="69"/>
      <c r="I19" s="69"/>
      <c r="J19" s="69"/>
      <c r="K19" s="69"/>
      <c r="L19" s="67"/>
      <c r="M19" s="67"/>
      <c r="N19" s="496">
        <f t="shared" si="0"/>
        <v>1</v>
      </c>
      <c r="O19" s="50"/>
    </row>
    <row r="20" spans="1:15" ht="15.75">
      <c r="A20" s="66">
        <v>17</v>
      </c>
      <c r="B20" s="497" t="s">
        <v>71</v>
      </c>
      <c r="C20" s="155"/>
      <c r="D20" s="28"/>
      <c r="E20" s="28"/>
      <c r="F20" s="28"/>
      <c r="G20" s="28"/>
      <c r="H20" s="28"/>
      <c r="I20" s="28"/>
      <c r="J20" s="28">
        <v>1</v>
      </c>
      <c r="K20" s="28"/>
      <c r="L20" s="53"/>
      <c r="M20" s="53"/>
      <c r="N20" s="496">
        <f t="shared" si="0"/>
        <v>1</v>
      </c>
    </row>
    <row r="21" spans="1:15" ht="15.75">
      <c r="A21" s="66">
        <v>18</v>
      </c>
      <c r="B21" s="497" t="s">
        <v>72</v>
      </c>
      <c r="C21" s="155">
        <v>1</v>
      </c>
      <c r="D21" s="28"/>
      <c r="E21" s="28"/>
      <c r="F21" s="28"/>
      <c r="G21" s="28"/>
      <c r="H21" s="28"/>
      <c r="I21" s="28"/>
      <c r="J21" s="28"/>
      <c r="K21" s="28"/>
      <c r="L21" s="53"/>
      <c r="M21" s="53"/>
      <c r="N21" s="496">
        <f t="shared" si="0"/>
        <v>1</v>
      </c>
    </row>
    <row r="22" spans="1:15" ht="15.75">
      <c r="A22" s="66">
        <v>19</v>
      </c>
      <c r="B22" s="497" t="s">
        <v>75</v>
      </c>
      <c r="C22" s="155">
        <v>2</v>
      </c>
      <c r="D22" s="28"/>
      <c r="E22" s="28"/>
      <c r="F22" s="28"/>
      <c r="G22" s="28"/>
      <c r="H22" s="28"/>
      <c r="I22" s="28"/>
      <c r="J22" s="28"/>
      <c r="K22" s="28"/>
      <c r="L22" s="53"/>
      <c r="M22" s="53"/>
      <c r="N22" s="496">
        <f t="shared" si="0"/>
        <v>2</v>
      </c>
    </row>
    <row r="23" spans="1:15" ht="15.75">
      <c r="A23" s="66">
        <v>20</v>
      </c>
      <c r="B23" s="497" t="s">
        <v>79</v>
      </c>
      <c r="C23" s="155">
        <v>1</v>
      </c>
      <c r="D23" s="28"/>
      <c r="E23" s="28"/>
      <c r="F23" s="28"/>
      <c r="G23" s="28"/>
      <c r="H23" s="28"/>
      <c r="I23" s="28"/>
      <c r="J23" s="28"/>
      <c r="K23" s="28"/>
      <c r="L23" s="53"/>
      <c r="M23" s="53"/>
      <c r="N23" s="496">
        <f t="shared" si="0"/>
        <v>1</v>
      </c>
    </row>
    <row r="24" spans="1:15" ht="15.75">
      <c r="A24" s="66">
        <v>21</v>
      </c>
      <c r="B24" s="497" t="s">
        <v>80</v>
      </c>
      <c r="C24" s="155">
        <v>1</v>
      </c>
      <c r="D24" s="28"/>
      <c r="E24" s="28"/>
      <c r="F24" s="28"/>
      <c r="G24" s="28"/>
      <c r="H24" s="28"/>
      <c r="I24" s="28"/>
      <c r="J24" s="28"/>
      <c r="K24" s="28"/>
      <c r="L24" s="53"/>
      <c r="M24" s="53"/>
      <c r="N24" s="496">
        <f t="shared" si="0"/>
        <v>1</v>
      </c>
    </row>
    <row r="25" spans="1:15" ht="15.75">
      <c r="A25" s="66">
        <v>22</v>
      </c>
      <c r="B25" s="497" t="s">
        <v>81</v>
      </c>
      <c r="C25" s="155">
        <v>2</v>
      </c>
      <c r="D25" s="28"/>
      <c r="E25" s="28"/>
      <c r="F25" s="28"/>
      <c r="G25" s="28"/>
      <c r="H25" s="28"/>
      <c r="I25" s="28"/>
      <c r="J25" s="28"/>
      <c r="K25" s="28"/>
      <c r="L25" s="53"/>
      <c r="M25" s="53"/>
      <c r="N25" s="496">
        <f t="shared" si="0"/>
        <v>2</v>
      </c>
    </row>
    <row r="26" spans="1:15" ht="15.75">
      <c r="A26" s="66">
        <v>23</v>
      </c>
      <c r="B26" s="497" t="s">
        <v>84</v>
      </c>
      <c r="C26" s="155">
        <v>2</v>
      </c>
      <c r="D26" s="28"/>
      <c r="E26" s="28"/>
      <c r="F26" s="28"/>
      <c r="G26" s="28"/>
      <c r="H26" s="28"/>
      <c r="I26" s="28"/>
      <c r="J26" s="28"/>
      <c r="K26" s="28"/>
      <c r="L26" s="53"/>
      <c r="M26" s="53"/>
      <c r="N26" s="496">
        <f t="shared" si="0"/>
        <v>2</v>
      </c>
    </row>
    <row r="27" spans="1:15" ht="15.75">
      <c r="A27" s="66">
        <v>24</v>
      </c>
      <c r="B27" s="497" t="s">
        <v>85</v>
      </c>
      <c r="C27" s="155">
        <v>1</v>
      </c>
      <c r="D27" s="28"/>
      <c r="E27" s="28"/>
      <c r="F27" s="28"/>
      <c r="G27" s="28"/>
      <c r="H27" s="28"/>
      <c r="I27" s="28"/>
      <c r="J27" s="28"/>
      <c r="K27" s="28"/>
      <c r="L27" s="53"/>
      <c r="M27" s="53"/>
      <c r="N27" s="496">
        <f t="shared" si="0"/>
        <v>1</v>
      </c>
    </row>
    <row r="28" spans="1:15" ht="15.75">
      <c r="A28" s="66">
        <v>25</v>
      </c>
      <c r="B28" s="497" t="s">
        <v>86</v>
      </c>
      <c r="C28" s="155">
        <v>1</v>
      </c>
      <c r="D28" s="28"/>
      <c r="E28" s="28"/>
      <c r="F28" s="28"/>
      <c r="G28" s="28"/>
      <c r="H28" s="28"/>
      <c r="I28" s="28"/>
      <c r="J28" s="28"/>
      <c r="K28" s="28"/>
      <c r="L28" s="53"/>
      <c r="M28" s="53"/>
      <c r="N28" s="496">
        <f t="shared" si="0"/>
        <v>1</v>
      </c>
    </row>
    <row r="29" spans="1:15" ht="15.75">
      <c r="A29" s="66">
        <v>26</v>
      </c>
      <c r="B29" s="497" t="s">
        <v>87</v>
      </c>
      <c r="C29" s="168">
        <v>1</v>
      </c>
      <c r="D29" s="69"/>
      <c r="E29" s="69"/>
      <c r="F29" s="69"/>
      <c r="G29" s="69"/>
      <c r="H29" s="69"/>
      <c r="I29" s="69"/>
      <c r="J29" s="69">
        <v>1</v>
      </c>
      <c r="K29" s="69"/>
      <c r="L29" s="67"/>
      <c r="M29" s="67"/>
      <c r="N29" s="496">
        <f t="shared" si="0"/>
        <v>2</v>
      </c>
    </row>
    <row r="30" spans="1:15" ht="15.75">
      <c r="A30" s="66">
        <v>27</v>
      </c>
      <c r="B30" s="497" t="s">
        <v>90</v>
      </c>
      <c r="C30" s="168">
        <v>1</v>
      </c>
      <c r="D30" s="69"/>
      <c r="E30" s="69">
        <v>1</v>
      </c>
      <c r="F30" s="69"/>
      <c r="G30" s="69"/>
      <c r="H30" s="69"/>
      <c r="I30" s="69"/>
      <c r="J30" s="69"/>
      <c r="K30" s="69"/>
      <c r="L30" s="67"/>
      <c r="M30" s="67"/>
      <c r="N30" s="496">
        <f t="shared" si="0"/>
        <v>2</v>
      </c>
    </row>
    <row r="31" spans="1:15" ht="32.25" thickBot="1">
      <c r="A31" s="66">
        <v>28</v>
      </c>
      <c r="B31" s="497" t="s">
        <v>195</v>
      </c>
      <c r="C31" s="168">
        <v>1</v>
      </c>
      <c r="D31" s="69"/>
      <c r="E31" s="69"/>
      <c r="F31" s="69"/>
      <c r="G31" s="69"/>
      <c r="H31" s="69"/>
      <c r="I31" s="69"/>
      <c r="J31" s="69"/>
      <c r="K31" s="69"/>
      <c r="L31" s="67"/>
      <c r="M31" s="67"/>
      <c r="N31" s="496">
        <f t="shared" si="0"/>
        <v>1</v>
      </c>
    </row>
    <row r="32" spans="1:15" s="74" customFormat="1" ht="16.5" thickBot="1">
      <c r="A32" s="73"/>
      <c r="B32" s="171"/>
      <c r="C32" s="169">
        <f>SUM(C3:C31)</f>
        <v>36</v>
      </c>
      <c r="D32" s="169">
        <f>SUM(D4:D31)</f>
        <v>0</v>
      </c>
      <c r="E32" s="169">
        <f>SUM(E4:E31)</f>
        <v>3</v>
      </c>
      <c r="F32" s="169">
        <f>SUM(F4:F31)</f>
        <v>2</v>
      </c>
      <c r="G32" s="169">
        <f>SUM(G3:G31)</f>
        <v>2</v>
      </c>
      <c r="H32" s="169">
        <f>SUM(H4:H31)</f>
        <v>0</v>
      </c>
      <c r="I32" s="169">
        <f>SUM(I4:I31)</f>
        <v>2</v>
      </c>
      <c r="J32" s="169">
        <f>SUM(J3:J31)</f>
        <v>5</v>
      </c>
      <c r="K32" s="169">
        <f>SUM(K4:K31)</f>
        <v>0</v>
      </c>
      <c r="L32" s="169">
        <f>SUM(L4:L31)</f>
        <v>0</v>
      </c>
      <c r="M32" s="169">
        <f>SUM(M4:M31)</f>
        <v>3</v>
      </c>
      <c r="N32" s="169">
        <f>SUM(N3:N31)</f>
        <v>53</v>
      </c>
    </row>
  </sheetData>
  <sortState ref="B3:B23">
    <sortCondition ref="B3:B23"/>
  </sortState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BL86"/>
  <sheetViews>
    <sheetView view="pageBreakPreview" zoomScale="95" zoomScaleSheetLayoutView="9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6" sqref="A16:XFD16"/>
    </sheetView>
  </sheetViews>
  <sheetFormatPr defaultRowHeight="15"/>
  <cols>
    <col min="1" max="1" width="3.140625" style="10" bestFit="1" customWidth="1"/>
    <col min="2" max="2" width="17.7109375" style="10" customWidth="1"/>
    <col min="3" max="3" width="4.7109375" style="334" customWidth="1"/>
    <col min="4" max="4" width="3.85546875" style="179" customWidth="1"/>
    <col min="5" max="5" width="3.42578125" style="180" bestFit="1" customWidth="1"/>
    <col min="6" max="7" width="3.42578125" style="10" bestFit="1" customWidth="1"/>
    <col min="8" max="8" width="3.42578125" style="10" customWidth="1"/>
    <col min="9" max="9" width="3.85546875" style="74" customWidth="1"/>
    <col min="10" max="10" width="3.42578125" style="180" bestFit="1" customWidth="1"/>
    <col min="11" max="12" width="3.42578125" style="10" bestFit="1" customWidth="1"/>
    <col min="13" max="13" width="3.42578125" style="609" customWidth="1"/>
    <col min="14" max="14" width="3.85546875" style="180" customWidth="1"/>
    <col min="15" max="15" width="3.42578125" style="180" bestFit="1" customWidth="1"/>
    <col min="16" max="17" width="3.42578125" style="10" bestFit="1" customWidth="1"/>
    <col min="18" max="18" width="3.42578125" style="10" customWidth="1"/>
    <col min="19" max="19" width="3.85546875" style="180" customWidth="1"/>
    <col min="20" max="20" width="3.42578125" style="180" bestFit="1" customWidth="1"/>
    <col min="21" max="22" width="3.42578125" style="10" bestFit="1" customWidth="1"/>
    <col min="23" max="23" width="3.42578125" style="74" customWidth="1"/>
    <col min="24" max="24" width="3.85546875" style="180" customWidth="1"/>
    <col min="25" max="25" width="3.42578125" style="180" bestFit="1" customWidth="1"/>
    <col min="26" max="27" width="3.42578125" style="10" bestFit="1" customWidth="1"/>
    <col min="28" max="28" width="3.42578125" style="10" customWidth="1"/>
    <col min="29" max="29" width="3.7109375" style="180" customWidth="1"/>
    <col min="30" max="30" width="3.42578125" style="180" bestFit="1" customWidth="1"/>
    <col min="31" max="32" width="3.42578125" style="10" bestFit="1" customWidth="1"/>
    <col min="33" max="33" width="3.42578125" style="10" customWidth="1"/>
    <col min="34" max="34" width="3.85546875" style="180" customWidth="1"/>
    <col min="35" max="35" width="3.42578125" style="180" bestFit="1" customWidth="1"/>
    <col min="36" max="37" width="3.42578125" style="10" bestFit="1" customWidth="1"/>
    <col min="38" max="38" width="3.42578125" style="74" customWidth="1"/>
    <col min="39" max="39" width="3.85546875" style="180" customWidth="1"/>
    <col min="40" max="42" width="3.42578125" style="10" bestFit="1" customWidth="1"/>
    <col min="43" max="43" width="3.42578125" style="10" customWidth="1"/>
    <col min="44" max="44" width="3.85546875" style="180" customWidth="1"/>
    <col min="45" max="47" width="3.42578125" style="10" bestFit="1" customWidth="1"/>
    <col min="48" max="48" width="3.42578125" style="10" customWidth="1"/>
    <col min="49" max="49" width="3.85546875" style="180" customWidth="1"/>
    <col min="50" max="52" width="3.42578125" style="10" bestFit="1" customWidth="1"/>
    <col min="53" max="53" width="3.42578125" style="10" customWidth="1"/>
    <col min="54" max="54" width="3.42578125" style="411" customWidth="1"/>
    <col min="55" max="57" width="3.42578125" style="10" customWidth="1"/>
    <col min="58" max="58" width="3.42578125" style="334" customWidth="1"/>
    <col min="59" max="59" width="3.85546875" style="179" customWidth="1"/>
    <col min="60" max="60" width="3.42578125" style="180" bestFit="1" customWidth="1"/>
    <col min="61" max="63" width="3.42578125" style="10" bestFit="1" customWidth="1"/>
    <col min="64" max="65" width="4.85546875" style="10" bestFit="1" customWidth="1"/>
    <col min="66" max="16384" width="9.140625" style="10"/>
  </cols>
  <sheetData>
    <row r="1" spans="1:64" ht="15.75" customHeight="1" thickBot="1">
      <c r="A1" s="847" t="s">
        <v>30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342"/>
      <c r="AH1" s="342"/>
      <c r="AI1" s="162"/>
      <c r="AJ1" s="161"/>
      <c r="AK1" s="161"/>
      <c r="AL1" s="181"/>
      <c r="AM1" s="403"/>
      <c r="AN1" s="8"/>
      <c r="AO1" s="8"/>
      <c r="AP1" s="8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183"/>
      <c r="BC1" s="9"/>
      <c r="BD1" s="9"/>
      <c r="BE1" s="9"/>
      <c r="BF1" s="198"/>
      <c r="BG1" s="75"/>
      <c r="BH1" s="9"/>
      <c r="BI1" s="9"/>
      <c r="BJ1" s="9"/>
    </row>
    <row r="2" spans="1:64" ht="15" customHeight="1">
      <c r="A2" s="22"/>
      <c r="B2" s="164" t="s">
        <v>31</v>
      </c>
      <c r="C2" s="848" t="s">
        <v>32</v>
      </c>
      <c r="D2" s="849"/>
      <c r="E2" s="849"/>
      <c r="F2" s="849"/>
      <c r="G2" s="849"/>
      <c r="H2" s="848" t="s">
        <v>33</v>
      </c>
      <c r="I2" s="849"/>
      <c r="J2" s="849"/>
      <c r="K2" s="849"/>
      <c r="L2" s="849"/>
      <c r="M2" s="850" t="s">
        <v>12</v>
      </c>
      <c r="N2" s="851"/>
      <c r="O2" s="851"/>
      <c r="P2" s="851"/>
      <c r="Q2" s="852"/>
      <c r="R2" s="850" t="s">
        <v>13</v>
      </c>
      <c r="S2" s="851"/>
      <c r="T2" s="851"/>
      <c r="U2" s="851"/>
      <c r="V2" s="852"/>
      <c r="W2" s="850" t="s">
        <v>34</v>
      </c>
      <c r="X2" s="851"/>
      <c r="Y2" s="851"/>
      <c r="Z2" s="851"/>
      <c r="AA2" s="852"/>
      <c r="AB2" s="850" t="s">
        <v>10</v>
      </c>
      <c r="AC2" s="851"/>
      <c r="AD2" s="851"/>
      <c r="AE2" s="851"/>
      <c r="AF2" s="852"/>
      <c r="AG2" s="850" t="s">
        <v>14</v>
      </c>
      <c r="AH2" s="851"/>
      <c r="AI2" s="851"/>
      <c r="AJ2" s="851"/>
      <c r="AK2" s="852"/>
      <c r="AL2" s="850" t="s">
        <v>9</v>
      </c>
      <c r="AM2" s="851"/>
      <c r="AN2" s="851"/>
      <c r="AO2" s="851"/>
      <c r="AP2" s="852"/>
      <c r="AQ2" s="850" t="s">
        <v>15</v>
      </c>
      <c r="AR2" s="851"/>
      <c r="AS2" s="851"/>
      <c r="AT2" s="851"/>
      <c r="AU2" s="852"/>
      <c r="AV2" s="850" t="s">
        <v>28</v>
      </c>
      <c r="AW2" s="851"/>
      <c r="AX2" s="851"/>
      <c r="AY2" s="851"/>
      <c r="AZ2" s="852"/>
      <c r="BA2" s="850" t="s">
        <v>171</v>
      </c>
      <c r="BB2" s="851"/>
      <c r="BC2" s="851"/>
      <c r="BD2" s="851"/>
      <c r="BE2" s="852"/>
      <c r="BF2" s="844" t="s">
        <v>38</v>
      </c>
      <c r="BG2" s="845"/>
      <c r="BH2" s="845"/>
      <c r="BI2" s="845"/>
      <c r="BJ2" s="845"/>
      <c r="BK2" s="846"/>
    </row>
    <row r="3" spans="1:64" ht="27" thickBot="1">
      <c r="A3" s="22"/>
      <c r="B3" s="13"/>
      <c r="C3" s="521">
        <v>2023</v>
      </c>
      <c r="D3" s="142">
        <v>2022</v>
      </c>
      <c r="E3" s="142">
        <v>2021</v>
      </c>
      <c r="F3" s="142">
        <v>2020</v>
      </c>
      <c r="G3" s="383">
        <v>2019</v>
      </c>
      <c r="H3" s="381">
        <v>2023</v>
      </c>
      <c r="I3" s="142">
        <v>2022</v>
      </c>
      <c r="J3" s="142">
        <v>2021</v>
      </c>
      <c r="K3" s="142">
        <v>2020</v>
      </c>
      <c r="L3" s="383">
        <v>2019</v>
      </c>
      <c r="M3" s="381">
        <v>2023</v>
      </c>
      <c r="N3" s="142">
        <v>2022</v>
      </c>
      <c r="O3" s="142">
        <v>2021</v>
      </c>
      <c r="P3" s="142">
        <v>2020</v>
      </c>
      <c r="Q3" s="383">
        <v>2019</v>
      </c>
      <c r="R3" s="381">
        <v>2023</v>
      </c>
      <c r="S3" s="142">
        <v>2022</v>
      </c>
      <c r="T3" s="142">
        <v>2021</v>
      </c>
      <c r="U3" s="142">
        <v>2020</v>
      </c>
      <c r="V3" s="383">
        <v>2019</v>
      </c>
      <c r="W3" s="381">
        <v>2023</v>
      </c>
      <c r="X3" s="142">
        <v>2022</v>
      </c>
      <c r="Y3" s="142">
        <v>2021</v>
      </c>
      <c r="Z3" s="142">
        <v>2020</v>
      </c>
      <c r="AA3" s="383">
        <v>2019</v>
      </c>
      <c r="AB3" s="381">
        <v>2023</v>
      </c>
      <c r="AC3" s="142">
        <v>2022</v>
      </c>
      <c r="AD3" s="142">
        <v>2021</v>
      </c>
      <c r="AE3" s="142">
        <v>2020</v>
      </c>
      <c r="AF3" s="383">
        <v>2019</v>
      </c>
      <c r="AG3" s="381">
        <v>2023</v>
      </c>
      <c r="AH3" s="142">
        <v>2022</v>
      </c>
      <c r="AI3" s="142">
        <v>2021</v>
      </c>
      <c r="AJ3" s="142">
        <v>2020</v>
      </c>
      <c r="AK3" s="383">
        <v>2019</v>
      </c>
      <c r="AL3" s="381">
        <v>2023</v>
      </c>
      <c r="AM3" s="142">
        <v>2022</v>
      </c>
      <c r="AN3" s="142">
        <v>2021</v>
      </c>
      <c r="AO3" s="142">
        <v>2020</v>
      </c>
      <c r="AP3" s="383">
        <v>2019</v>
      </c>
      <c r="AQ3" s="381">
        <v>2023</v>
      </c>
      <c r="AR3" s="142">
        <v>2022</v>
      </c>
      <c r="AS3" s="142">
        <v>2021</v>
      </c>
      <c r="AT3" s="142">
        <v>2020</v>
      </c>
      <c r="AU3" s="383">
        <v>2019</v>
      </c>
      <c r="AV3" s="381">
        <v>2023</v>
      </c>
      <c r="AW3" s="142">
        <v>2022</v>
      </c>
      <c r="AX3" s="142">
        <v>2021</v>
      </c>
      <c r="AY3" s="142">
        <v>2020</v>
      </c>
      <c r="AZ3" s="383">
        <v>2019</v>
      </c>
      <c r="BA3" s="381">
        <v>2023</v>
      </c>
      <c r="BB3" s="142">
        <v>2022</v>
      </c>
      <c r="BC3" s="142">
        <v>2021</v>
      </c>
      <c r="BD3" s="142">
        <v>2020</v>
      </c>
      <c r="BE3" s="383">
        <v>2019</v>
      </c>
      <c r="BF3" s="381">
        <v>2023</v>
      </c>
      <c r="BG3" s="142">
        <v>2022</v>
      </c>
      <c r="BH3" s="142">
        <v>2021</v>
      </c>
      <c r="BI3" s="142">
        <v>2020</v>
      </c>
      <c r="BJ3" s="142">
        <v>2019</v>
      </c>
      <c r="BK3" s="382">
        <v>2018</v>
      </c>
    </row>
    <row r="4" spans="1:64">
      <c r="A4" s="22">
        <v>1</v>
      </c>
      <c r="B4" s="14" t="s">
        <v>94</v>
      </c>
      <c r="C4" s="522">
        <v>3</v>
      </c>
      <c r="D4" s="3"/>
      <c r="E4" s="3">
        <v>4</v>
      </c>
      <c r="F4" s="2"/>
      <c r="G4" s="14">
        <v>4</v>
      </c>
      <c r="H4" s="388"/>
      <c r="I4" s="163"/>
      <c r="J4" s="3"/>
      <c r="K4" s="2"/>
      <c r="L4" s="164"/>
      <c r="M4" s="605"/>
      <c r="N4" s="3"/>
      <c r="O4" s="3">
        <v>1</v>
      </c>
      <c r="P4" s="2">
        <v>1</v>
      </c>
      <c r="Q4" s="166"/>
      <c r="R4" s="388"/>
      <c r="S4" s="3">
        <v>1</v>
      </c>
      <c r="T4" s="3"/>
      <c r="U4" s="2">
        <v>1</v>
      </c>
      <c r="V4" s="166"/>
      <c r="W4" s="398">
        <v>1</v>
      </c>
      <c r="X4" s="3">
        <v>1</v>
      </c>
      <c r="Y4" s="3"/>
      <c r="Z4" s="2">
        <v>1</v>
      </c>
      <c r="AA4" s="166"/>
      <c r="AB4" s="398"/>
      <c r="AC4" s="3"/>
      <c r="AD4" s="3"/>
      <c r="AE4" s="2"/>
      <c r="AF4" s="166"/>
      <c r="AG4" s="398"/>
      <c r="AH4" s="3"/>
      <c r="AI4" s="3"/>
      <c r="AJ4" s="2"/>
      <c r="AK4" s="402">
        <v>3</v>
      </c>
      <c r="AL4" s="398">
        <v>1</v>
      </c>
      <c r="AM4" s="3"/>
      <c r="AN4" s="3"/>
      <c r="AO4" s="2"/>
      <c r="AP4" s="402">
        <v>1</v>
      </c>
      <c r="AQ4" s="398"/>
      <c r="AR4" s="3"/>
      <c r="AS4" s="3"/>
      <c r="AT4" s="2"/>
      <c r="AU4" s="166"/>
      <c r="AV4" s="398"/>
      <c r="AW4" s="3"/>
      <c r="AX4" s="3"/>
      <c r="AY4" s="2"/>
      <c r="AZ4" s="166"/>
      <c r="BA4" s="398"/>
      <c r="BB4" s="409"/>
      <c r="BC4" s="4"/>
      <c r="BD4" s="4"/>
      <c r="BE4" s="166"/>
      <c r="BF4" s="543">
        <f>SUM(C4,H4,M4,R4,W4,AB4,AG4,AL4,AQ4,AV4,BA4)</f>
        <v>5</v>
      </c>
      <c r="BG4" s="3">
        <f>SUM(D4,I4,N4,S4,X4,AC4,AH4,AM4,AR4,AW4,BB4)</f>
        <v>2</v>
      </c>
      <c r="BH4" s="3">
        <v>5</v>
      </c>
      <c r="BI4" s="2">
        <v>3</v>
      </c>
      <c r="BJ4" s="5">
        <v>8</v>
      </c>
      <c r="BK4" s="165">
        <v>5</v>
      </c>
    </row>
    <row r="5" spans="1:64">
      <c r="A5" s="22">
        <v>2</v>
      </c>
      <c r="B5" s="14" t="s">
        <v>95</v>
      </c>
      <c r="C5" s="522">
        <v>3</v>
      </c>
      <c r="D5" s="3">
        <v>1</v>
      </c>
      <c r="E5" s="3">
        <v>1</v>
      </c>
      <c r="F5" s="2">
        <v>2</v>
      </c>
      <c r="G5" s="14">
        <v>3</v>
      </c>
      <c r="H5" s="388"/>
      <c r="I5" s="3">
        <v>1</v>
      </c>
      <c r="J5" s="3"/>
      <c r="K5" s="2"/>
      <c r="L5" s="164"/>
      <c r="M5" s="605"/>
      <c r="N5" s="3"/>
      <c r="O5" s="3"/>
      <c r="P5" s="2"/>
      <c r="Q5" s="166"/>
      <c r="R5" s="388"/>
      <c r="S5" s="3">
        <v>1</v>
      </c>
      <c r="T5" s="3"/>
      <c r="U5" s="2"/>
      <c r="V5" s="166"/>
      <c r="W5" s="398"/>
      <c r="X5" s="3"/>
      <c r="Y5" s="3"/>
      <c r="Z5" s="2"/>
      <c r="AA5" s="166">
        <v>1</v>
      </c>
      <c r="AB5" s="398"/>
      <c r="AC5" s="3"/>
      <c r="AD5" s="3"/>
      <c r="AE5" s="2"/>
      <c r="AF5" s="166"/>
      <c r="AG5" s="398"/>
      <c r="AH5" s="3"/>
      <c r="AI5" s="3"/>
      <c r="AJ5" s="2"/>
      <c r="AK5" s="402"/>
      <c r="AL5" s="398"/>
      <c r="AM5" s="3"/>
      <c r="AN5" s="3"/>
      <c r="AO5" s="2"/>
      <c r="AP5" s="402">
        <v>2</v>
      </c>
      <c r="AQ5" s="398"/>
      <c r="AR5" s="3"/>
      <c r="AS5" s="3"/>
      <c r="AT5" s="2"/>
      <c r="AU5" s="166">
        <v>1</v>
      </c>
      <c r="AV5" s="398"/>
      <c r="AW5" s="3">
        <v>2</v>
      </c>
      <c r="AX5" s="3"/>
      <c r="AY5" s="2"/>
      <c r="AZ5" s="166"/>
      <c r="BA5" s="398"/>
      <c r="BB5" s="409"/>
      <c r="BC5" s="4"/>
      <c r="BD5" s="4"/>
      <c r="BE5" s="166"/>
      <c r="BF5" s="543">
        <f t="shared" ref="BF5:BF68" si="0">SUM(C5,H5,M5,R5,W5,AB5,AG5,AL5,AQ5,AV5,BA5)</f>
        <v>3</v>
      </c>
      <c r="BG5" s="3">
        <f>SUM(D5,I5,N5,S5,X5,AC5,AH5,AM5,AR5,AW5,BB5)</f>
        <v>5</v>
      </c>
      <c r="BH5" s="3">
        <v>1</v>
      </c>
      <c r="BI5" s="2">
        <v>2</v>
      </c>
      <c r="BJ5" s="5">
        <v>7</v>
      </c>
      <c r="BK5" s="165"/>
    </row>
    <row r="6" spans="1:64">
      <c r="A6" s="22">
        <v>3</v>
      </c>
      <c r="B6" s="14" t="s">
        <v>96</v>
      </c>
      <c r="C6" s="522">
        <v>2</v>
      </c>
      <c r="D6" s="3"/>
      <c r="E6" s="3">
        <v>3</v>
      </c>
      <c r="F6" s="2">
        <v>1</v>
      </c>
      <c r="G6" s="14">
        <v>1</v>
      </c>
      <c r="H6" s="388"/>
      <c r="I6" s="3"/>
      <c r="J6" s="3"/>
      <c r="K6" s="2">
        <v>1</v>
      </c>
      <c r="L6" s="164"/>
      <c r="M6" s="605"/>
      <c r="N6" s="3"/>
      <c r="O6" s="3">
        <v>1</v>
      </c>
      <c r="P6" s="2"/>
      <c r="Q6" s="166"/>
      <c r="R6" s="388">
        <v>1</v>
      </c>
      <c r="S6" s="3"/>
      <c r="T6" s="3">
        <v>1</v>
      </c>
      <c r="U6" s="2"/>
      <c r="V6" s="166"/>
      <c r="W6" s="398"/>
      <c r="X6" s="3"/>
      <c r="Y6" s="3"/>
      <c r="Z6" s="2"/>
      <c r="AA6" s="166"/>
      <c r="AB6" s="398"/>
      <c r="AC6" s="3"/>
      <c r="AD6" s="3"/>
      <c r="AE6" s="2"/>
      <c r="AF6" s="166"/>
      <c r="AG6" s="398"/>
      <c r="AH6" s="3"/>
      <c r="AI6" s="3"/>
      <c r="AJ6" s="2"/>
      <c r="AK6" s="402"/>
      <c r="AL6" s="398"/>
      <c r="AM6" s="3"/>
      <c r="AN6" s="3"/>
      <c r="AO6" s="2"/>
      <c r="AP6" s="402"/>
      <c r="AQ6" s="398"/>
      <c r="AR6" s="3"/>
      <c r="AS6" s="3"/>
      <c r="AT6" s="2"/>
      <c r="AU6" s="166"/>
      <c r="AV6" s="398">
        <v>1</v>
      </c>
      <c r="AW6" s="3"/>
      <c r="AX6" s="3"/>
      <c r="AY6" s="2"/>
      <c r="AZ6" s="166">
        <v>1</v>
      </c>
      <c r="BA6" s="398"/>
      <c r="BB6" s="409"/>
      <c r="BC6" s="4"/>
      <c r="BD6" s="4"/>
      <c r="BE6" s="166"/>
      <c r="BF6" s="543">
        <f t="shared" si="0"/>
        <v>4</v>
      </c>
      <c r="BG6" s="3"/>
      <c r="BH6" s="3">
        <v>5</v>
      </c>
      <c r="BI6" s="2">
        <v>2</v>
      </c>
      <c r="BJ6" s="5">
        <v>2</v>
      </c>
      <c r="BK6" s="165"/>
    </row>
    <row r="7" spans="1:64">
      <c r="A7" s="22">
        <v>4</v>
      </c>
      <c r="B7" s="14" t="s">
        <v>97</v>
      </c>
      <c r="C7" s="522"/>
      <c r="D7" s="3"/>
      <c r="E7" s="3">
        <v>4</v>
      </c>
      <c r="F7" s="2">
        <v>2</v>
      </c>
      <c r="G7" s="14">
        <v>2</v>
      </c>
      <c r="H7" s="388"/>
      <c r="I7" s="3"/>
      <c r="J7" s="3"/>
      <c r="K7" s="2"/>
      <c r="L7" s="164"/>
      <c r="M7" s="605">
        <v>1</v>
      </c>
      <c r="N7" s="3"/>
      <c r="O7" s="3"/>
      <c r="P7" s="2"/>
      <c r="Q7" s="166"/>
      <c r="R7" s="388"/>
      <c r="S7" s="3"/>
      <c r="T7" s="3"/>
      <c r="U7" s="2">
        <v>2</v>
      </c>
      <c r="V7" s="166"/>
      <c r="W7" s="398"/>
      <c r="X7" s="3"/>
      <c r="Y7" s="3"/>
      <c r="Z7" s="2"/>
      <c r="AA7" s="166"/>
      <c r="AB7" s="398"/>
      <c r="AC7" s="3"/>
      <c r="AD7" s="3"/>
      <c r="AE7" s="2">
        <v>1</v>
      </c>
      <c r="AF7" s="166"/>
      <c r="AG7" s="398"/>
      <c r="AH7" s="3"/>
      <c r="AI7" s="3">
        <v>1</v>
      </c>
      <c r="AJ7" s="2"/>
      <c r="AK7" s="402">
        <v>1</v>
      </c>
      <c r="AL7" s="398"/>
      <c r="AM7" s="3"/>
      <c r="AN7" s="3"/>
      <c r="AO7" s="2">
        <v>1</v>
      </c>
      <c r="AP7" s="402">
        <v>1</v>
      </c>
      <c r="AQ7" s="398"/>
      <c r="AR7" s="3"/>
      <c r="AS7" s="3"/>
      <c r="AT7" s="2"/>
      <c r="AU7" s="166"/>
      <c r="AV7" s="398"/>
      <c r="AW7" s="3"/>
      <c r="AX7" s="163">
        <v>1</v>
      </c>
      <c r="AY7" s="2"/>
      <c r="AZ7" s="166"/>
      <c r="BA7" s="398"/>
      <c r="BB7" s="409">
        <v>1</v>
      </c>
      <c r="BC7" s="4"/>
      <c r="BD7" s="4"/>
      <c r="BE7" s="166"/>
      <c r="BF7" s="543">
        <f t="shared" si="0"/>
        <v>1</v>
      </c>
      <c r="BG7" s="3">
        <f>SUM(D7,I7,N7,S7,X7,AC7,AH7,AM7,AR7,AW7,BB7)</f>
        <v>1</v>
      </c>
      <c r="BH7" s="3">
        <v>6</v>
      </c>
      <c r="BI7" s="2">
        <v>6</v>
      </c>
      <c r="BJ7" s="5">
        <v>4</v>
      </c>
      <c r="BK7" s="165">
        <v>2</v>
      </c>
    </row>
    <row r="8" spans="1:64">
      <c r="A8" s="22">
        <v>5</v>
      </c>
      <c r="B8" s="14" t="s">
        <v>98</v>
      </c>
      <c r="C8" s="522">
        <v>1</v>
      </c>
      <c r="D8" s="3">
        <v>2</v>
      </c>
      <c r="E8" s="3"/>
      <c r="F8" s="2"/>
      <c r="G8" s="14"/>
      <c r="H8" s="388"/>
      <c r="I8" s="3"/>
      <c r="J8" s="3"/>
      <c r="K8" s="2"/>
      <c r="L8" s="390"/>
      <c r="M8" s="605"/>
      <c r="N8" s="3"/>
      <c r="O8" s="3"/>
      <c r="P8" s="2"/>
      <c r="Q8" s="166"/>
      <c r="R8" s="388"/>
      <c r="S8" s="3">
        <v>1</v>
      </c>
      <c r="T8" s="3"/>
      <c r="U8" s="2"/>
      <c r="V8" s="166"/>
      <c r="W8" s="398">
        <v>1</v>
      </c>
      <c r="X8" s="3"/>
      <c r="Y8" s="3"/>
      <c r="Z8" s="2"/>
      <c r="AA8" s="166"/>
      <c r="AB8" s="398"/>
      <c r="AC8" s="3"/>
      <c r="AD8" s="3"/>
      <c r="AE8" s="2"/>
      <c r="AF8" s="166"/>
      <c r="AG8" s="398"/>
      <c r="AH8" s="3"/>
      <c r="AI8" s="3"/>
      <c r="AJ8" s="2"/>
      <c r="AK8" s="402"/>
      <c r="AL8" s="398"/>
      <c r="AM8" s="3"/>
      <c r="AN8" s="3"/>
      <c r="AO8" s="2"/>
      <c r="AP8" s="402"/>
      <c r="AQ8" s="398"/>
      <c r="AR8" s="3"/>
      <c r="AS8" s="3"/>
      <c r="AT8" s="2"/>
      <c r="AU8" s="166"/>
      <c r="AV8" s="398"/>
      <c r="AW8" s="3"/>
      <c r="AX8" s="3"/>
      <c r="AY8" s="2"/>
      <c r="AZ8" s="166"/>
      <c r="BA8" s="398"/>
      <c r="BB8" s="409">
        <v>1</v>
      </c>
      <c r="BC8" s="4"/>
      <c r="BD8" s="4"/>
      <c r="BE8" s="166"/>
      <c r="BF8" s="543">
        <f t="shared" si="0"/>
        <v>2</v>
      </c>
      <c r="BG8" s="3">
        <f>SUM(D8,I8,N8,S8,X8,AC8,AH8,AM8,AR8,AW8,BB8)</f>
        <v>4</v>
      </c>
      <c r="BH8" s="3"/>
      <c r="BI8" s="2"/>
      <c r="BJ8" s="5"/>
      <c r="BK8" s="165">
        <v>1</v>
      </c>
    </row>
    <row r="9" spans="1:64">
      <c r="A9" s="22">
        <v>6</v>
      </c>
      <c r="B9" s="14" t="s">
        <v>99</v>
      </c>
      <c r="C9" s="522"/>
      <c r="D9" s="3"/>
      <c r="E9" s="3"/>
      <c r="F9" s="2"/>
      <c r="G9" s="14"/>
      <c r="H9" s="388"/>
      <c r="I9" s="3"/>
      <c r="J9" s="3"/>
      <c r="K9" s="2"/>
      <c r="L9" s="164"/>
      <c r="M9" s="605"/>
      <c r="N9" s="3"/>
      <c r="O9" s="3"/>
      <c r="P9" s="2"/>
      <c r="Q9" s="166"/>
      <c r="R9" s="388"/>
      <c r="S9" s="3"/>
      <c r="T9" s="3"/>
      <c r="U9" s="2"/>
      <c r="V9" s="166"/>
      <c r="W9" s="398"/>
      <c r="X9" s="3"/>
      <c r="Y9" s="3"/>
      <c r="Z9" s="2"/>
      <c r="AA9" s="166"/>
      <c r="AB9" s="398"/>
      <c r="AC9" s="3"/>
      <c r="AD9" s="3"/>
      <c r="AE9" s="2"/>
      <c r="AF9" s="166"/>
      <c r="AG9" s="398"/>
      <c r="AH9" s="3"/>
      <c r="AI9" s="3"/>
      <c r="AJ9" s="2"/>
      <c r="AK9" s="402"/>
      <c r="AL9" s="398"/>
      <c r="AM9" s="3"/>
      <c r="AN9" s="3"/>
      <c r="AO9" s="2"/>
      <c r="AP9" s="402"/>
      <c r="AQ9" s="398"/>
      <c r="AR9" s="3"/>
      <c r="AS9" s="3"/>
      <c r="AT9" s="2"/>
      <c r="AU9" s="166"/>
      <c r="AV9" s="398"/>
      <c r="AW9" s="3"/>
      <c r="AX9" s="3"/>
      <c r="AY9" s="2"/>
      <c r="AZ9" s="166"/>
      <c r="BA9" s="398"/>
      <c r="BB9" s="409"/>
      <c r="BC9" s="4"/>
      <c r="BD9" s="4"/>
      <c r="BE9" s="166"/>
      <c r="BF9" s="543">
        <f t="shared" si="0"/>
        <v>0</v>
      </c>
      <c r="BG9" s="3"/>
      <c r="BH9" s="3"/>
      <c r="BI9" s="2"/>
      <c r="BJ9" s="5"/>
      <c r="BK9" s="165"/>
    </row>
    <row r="10" spans="1:64">
      <c r="A10" s="22">
        <v>7</v>
      </c>
      <c r="B10" s="16" t="s">
        <v>100</v>
      </c>
      <c r="C10" s="523"/>
      <c r="D10" s="7"/>
      <c r="E10" s="7"/>
      <c r="F10" s="2"/>
      <c r="G10" s="16">
        <v>1</v>
      </c>
      <c r="H10" s="388"/>
      <c r="I10" s="7"/>
      <c r="J10" s="7"/>
      <c r="K10" s="2"/>
      <c r="L10" s="164"/>
      <c r="M10" s="605"/>
      <c r="N10" s="7"/>
      <c r="O10" s="7"/>
      <c r="P10" s="2"/>
      <c r="Q10" s="166"/>
      <c r="R10" s="388"/>
      <c r="S10" s="7"/>
      <c r="T10" s="7"/>
      <c r="U10" s="2"/>
      <c r="V10" s="166"/>
      <c r="W10" s="398"/>
      <c r="X10" s="7"/>
      <c r="Y10" s="7">
        <v>1</v>
      </c>
      <c r="Z10" s="2"/>
      <c r="AA10" s="166"/>
      <c r="AB10" s="398"/>
      <c r="AC10" s="7"/>
      <c r="AD10" s="7"/>
      <c r="AE10" s="2"/>
      <c r="AF10" s="166"/>
      <c r="AG10" s="398"/>
      <c r="AH10" s="7"/>
      <c r="AI10" s="7"/>
      <c r="AJ10" s="2"/>
      <c r="AK10" s="402"/>
      <c r="AL10" s="398"/>
      <c r="AM10" s="7"/>
      <c r="AN10" s="7"/>
      <c r="AO10" s="2"/>
      <c r="AP10" s="402"/>
      <c r="AQ10" s="398"/>
      <c r="AR10" s="7"/>
      <c r="AS10" s="7"/>
      <c r="AT10" s="2"/>
      <c r="AU10" s="166"/>
      <c r="AV10" s="398"/>
      <c r="AW10" s="7"/>
      <c r="AX10" s="7"/>
      <c r="AY10" s="2"/>
      <c r="AZ10" s="166"/>
      <c r="BA10" s="398"/>
      <c r="BB10" s="409"/>
      <c r="BC10" s="4"/>
      <c r="BD10" s="4"/>
      <c r="BE10" s="166"/>
      <c r="BF10" s="543">
        <f t="shared" si="0"/>
        <v>0</v>
      </c>
      <c r="BG10" s="3"/>
      <c r="BH10" s="3">
        <v>1</v>
      </c>
      <c r="BI10" s="2"/>
      <c r="BJ10" s="5">
        <v>1</v>
      </c>
      <c r="BK10" s="165"/>
    </row>
    <row r="11" spans="1:64">
      <c r="A11" s="22">
        <v>8</v>
      </c>
      <c r="B11" s="14" t="s">
        <v>101</v>
      </c>
      <c r="C11" s="522"/>
      <c r="D11" s="3"/>
      <c r="E11" s="3">
        <v>1</v>
      </c>
      <c r="F11" s="2"/>
      <c r="G11" s="14">
        <v>1</v>
      </c>
      <c r="H11" s="388"/>
      <c r="I11" s="3"/>
      <c r="J11" s="3">
        <v>1</v>
      </c>
      <c r="K11" s="2"/>
      <c r="L11" s="391"/>
      <c r="M11" s="605"/>
      <c r="N11" s="3"/>
      <c r="O11" s="3"/>
      <c r="P11" s="2"/>
      <c r="Q11" s="166"/>
      <c r="R11" s="388"/>
      <c r="S11" s="3"/>
      <c r="T11" s="3">
        <v>1</v>
      </c>
      <c r="U11" s="2"/>
      <c r="V11" s="166"/>
      <c r="W11" s="398"/>
      <c r="X11" s="3"/>
      <c r="Y11" s="3"/>
      <c r="Z11" s="2">
        <v>1</v>
      </c>
      <c r="AA11" s="166"/>
      <c r="AB11" s="398"/>
      <c r="AC11" s="3"/>
      <c r="AD11" s="3"/>
      <c r="AE11" s="2"/>
      <c r="AF11" s="166"/>
      <c r="AG11" s="398"/>
      <c r="AH11" s="3"/>
      <c r="AI11" s="3"/>
      <c r="AJ11" s="2"/>
      <c r="AK11" s="402"/>
      <c r="AL11" s="398"/>
      <c r="AM11" s="3"/>
      <c r="AN11" s="3"/>
      <c r="AO11" s="2">
        <v>1</v>
      </c>
      <c r="AP11" s="402"/>
      <c r="AQ11" s="398"/>
      <c r="AR11" s="3"/>
      <c r="AS11" s="3"/>
      <c r="AT11" s="2"/>
      <c r="AU11" s="166"/>
      <c r="AV11" s="398"/>
      <c r="AW11" s="3"/>
      <c r="AX11" s="3"/>
      <c r="AY11" s="2"/>
      <c r="AZ11" s="166"/>
      <c r="BA11" s="398"/>
      <c r="BB11" s="409"/>
      <c r="BC11" s="4"/>
      <c r="BD11" s="4"/>
      <c r="BE11" s="166"/>
      <c r="BF11" s="543">
        <f t="shared" si="0"/>
        <v>0</v>
      </c>
      <c r="BG11" s="3"/>
      <c r="BH11" s="3">
        <v>3</v>
      </c>
      <c r="BI11" s="2">
        <v>2</v>
      </c>
      <c r="BJ11" s="5">
        <v>1</v>
      </c>
      <c r="BK11" s="165"/>
    </row>
    <row r="12" spans="1:64">
      <c r="A12" s="22">
        <v>9</v>
      </c>
      <c r="B12" s="14" t="s">
        <v>102</v>
      </c>
      <c r="C12" s="522"/>
      <c r="D12" s="3"/>
      <c r="E12" s="3"/>
      <c r="F12" s="2">
        <v>1</v>
      </c>
      <c r="G12" s="14"/>
      <c r="H12" s="388"/>
      <c r="I12" s="3"/>
      <c r="J12" s="3"/>
      <c r="K12" s="2"/>
      <c r="L12" s="164"/>
      <c r="M12" s="605"/>
      <c r="N12" s="3"/>
      <c r="O12" s="3"/>
      <c r="P12" s="2"/>
      <c r="Q12" s="166"/>
      <c r="R12" s="388"/>
      <c r="S12" s="3"/>
      <c r="T12" s="3"/>
      <c r="U12" s="2"/>
      <c r="V12" s="166"/>
      <c r="W12" s="398"/>
      <c r="X12" s="3"/>
      <c r="Y12" s="3"/>
      <c r="Z12" s="2"/>
      <c r="AA12" s="166"/>
      <c r="AB12" s="398"/>
      <c r="AC12" s="3"/>
      <c r="AD12" s="3"/>
      <c r="AE12" s="2"/>
      <c r="AF12" s="166"/>
      <c r="AG12" s="398">
        <v>1</v>
      </c>
      <c r="AH12" s="3"/>
      <c r="AI12" s="3"/>
      <c r="AJ12" s="2"/>
      <c r="AK12" s="402"/>
      <c r="AL12" s="398"/>
      <c r="AM12" s="3">
        <v>1</v>
      </c>
      <c r="AN12" s="3"/>
      <c r="AO12" s="2"/>
      <c r="AP12" s="402">
        <v>1</v>
      </c>
      <c r="AQ12" s="398"/>
      <c r="AR12" s="3"/>
      <c r="AS12" s="3"/>
      <c r="AT12" s="2"/>
      <c r="AU12" s="166"/>
      <c r="AV12" s="398"/>
      <c r="AW12" s="3"/>
      <c r="AX12" s="163">
        <v>1</v>
      </c>
      <c r="AY12" s="2"/>
      <c r="AZ12" s="166"/>
      <c r="BA12" s="398"/>
      <c r="BB12" s="409"/>
      <c r="BC12" s="4"/>
      <c r="BD12" s="4"/>
      <c r="BE12" s="166"/>
      <c r="BF12" s="543">
        <f t="shared" si="0"/>
        <v>1</v>
      </c>
      <c r="BG12" s="3">
        <f>SUM(D12,I12,N12,S12,X12,AC12,AH12,AM12,AR12,AW12,BB12)</f>
        <v>1</v>
      </c>
      <c r="BH12" s="3">
        <v>1</v>
      </c>
      <c r="BI12" s="2">
        <v>2</v>
      </c>
      <c r="BJ12" s="5">
        <v>1</v>
      </c>
      <c r="BK12" s="165">
        <v>3</v>
      </c>
    </row>
    <row r="13" spans="1:64">
      <c r="A13" s="22">
        <v>10</v>
      </c>
      <c r="B13" s="14" t="s">
        <v>103</v>
      </c>
      <c r="C13" s="522"/>
      <c r="D13" s="3"/>
      <c r="E13" s="3"/>
      <c r="F13" s="2">
        <v>2</v>
      </c>
      <c r="G13" s="14"/>
      <c r="H13" s="388"/>
      <c r="I13" s="3"/>
      <c r="J13" s="3"/>
      <c r="K13" s="2"/>
      <c r="L13" s="391"/>
      <c r="M13" s="605"/>
      <c r="N13" s="3"/>
      <c r="O13" s="3"/>
      <c r="P13" s="2"/>
      <c r="Q13" s="166"/>
      <c r="R13" s="388"/>
      <c r="S13" s="3"/>
      <c r="T13" s="3"/>
      <c r="U13" s="2"/>
      <c r="V13" s="166"/>
      <c r="W13" s="398"/>
      <c r="X13" s="3"/>
      <c r="Y13" s="3"/>
      <c r="Z13" s="2"/>
      <c r="AA13" s="166"/>
      <c r="AB13" s="398"/>
      <c r="AC13" s="3"/>
      <c r="AD13" s="3"/>
      <c r="AE13" s="2"/>
      <c r="AF13" s="166"/>
      <c r="AG13" s="398"/>
      <c r="AH13" s="3"/>
      <c r="AI13" s="3"/>
      <c r="AJ13" s="2"/>
      <c r="AK13" s="402"/>
      <c r="AL13" s="398"/>
      <c r="AM13" s="3"/>
      <c r="AN13" s="3"/>
      <c r="AO13" s="2"/>
      <c r="AP13" s="402">
        <v>1</v>
      </c>
      <c r="AQ13" s="398"/>
      <c r="AR13" s="3"/>
      <c r="AS13" s="3"/>
      <c r="AT13" s="2"/>
      <c r="AU13" s="166"/>
      <c r="AV13" s="398"/>
      <c r="AW13" s="3"/>
      <c r="AX13" s="163"/>
      <c r="AY13" s="2"/>
      <c r="AZ13" s="166"/>
      <c r="BA13" s="398"/>
      <c r="BB13" s="409"/>
      <c r="BC13" s="4"/>
      <c r="BD13" s="4"/>
      <c r="BE13" s="166"/>
      <c r="BF13" s="543">
        <f t="shared" si="0"/>
        <v>0</v>
      </c>
      <c r="BG13" s="3"/>
      <c r="BH13" s="3"/>
      <c r="BI13" s="2">
        <v>2</v>
      </c>
      <c r="BJ13" s="5">
        <v>1</v>
      </c>
      <c r="BK13" s="165">
        <v>1</v>
      </c>
    </row>
    <row r="14" spans="1:64">
      <c r="A14" s="22">
        <v>11</v>
      </c>
      <c r="B14" s="14" t="s">
        <v>104</v>
      </c>
      <c r="C14" s="522"/>
      <c r="D14" s="3"/>
      <c r="E14" s="3">
        <v>1</v>
      </c>
      <c r="F14" s="2"/>
      <c r="G14" s="14">
        <v>1</v>
      </c>
      <c r="H14" s="388"/>
      <c r="I14" s="3"/>
      <c r="J14" s="3"/>
      <c r="K14" s="2"/>
      <c r="L14" s="391"/>
      <c r="M14" s="605"/>
      <c r="N14" s="3"/>
      <c r="O14" s="3"/>
      <c r="P14" s="2"/>
      <c r="Q14" s="166"/>
      <c r="R14" s="388"/>
      <c r="S14" s="3"/>
      <c r="T14" s="3"/>
      <c r="U14" s="2"/>
      <c r="V14" s="166">
        <v>1</v>
      </c>
      <c r="W14" s="398"/>
      <c r="X14" s="3"/>
      <c r="Y14" s="3"/>
      <c r="Z14" s="2"/>
      <c r="AA14" s="166"/>
      <c r="AB14" s="398"/>
      <c r="AC14" s="3"/>
      <c r="AD14" s="3"/>
      <c r="AE14" s="2"/>
      <c r="AF14" s="166"/>
      <c r="AG14" s="398"/>
      <c r="AH14" s="3"/>
      <c r="AI14" s="3"/>
      <c r="AJ14" s="2"/>
      <c r="AK14" s="402">
        <v>1</v>
      </c>
      <c r="AL14" s="398"/>
      <c r="AM14" s="3"/>
      <c r="AN14" s="3"/>
      <c r="AO14" s="2"/>
      <c r="AP14" s="402"/>
      <c r="AQ14" s="398"/>
      <c r="AR14" s="3"/>
      <c r="AS14" s="3"/>
      <c r="AT14" s="2"/>
      <c r="AU14" s="166"/>
      <c r="AV14" s="398"/>
      <c r="AW14" s="3"/>
      <c r="AX14" s="163">
        <v>1</v>
      </c>
      <c r="AY14" s="2"/>
      <c r="AZ14" s="166"/>
      <c r="BA14" s="398"/>
      <c r="BB14" s="409"/>
      <c r="BC14" s="4"/>
      <c r="BD14" s="4"/>
      <c r="BE14" s="166"/>
      <c r="BF14" s="543">
        <f t="shared" si="0"/>
        <v>0</v>
      </c>
      <c r="BG14" s="3"/>
      <c r="BH14" s="3">
        <v>2</v>
      </c>
      <c r="BI14" s="2"/>
      <c r="BJ14" s="5">
        <v>3</v>
      </c>
      <c r="BK14" s="165">
        <v>1</v>
      </c>
      <c r="BL14" s="50"/>
    </row>
    <row r="15" spans="1:64">
      <c r="A15" s="22">
        <v>12</v>
      </c>
      <c r="B15" s="14" t="s">
        <v>105</v>
      </c>
      <c r="C15" s="522">
        <v>2</v>
      </c>
      <c r="D15" s="3">
        <v>1</v>
      </c>
      <c r="E15" s="3">
        <v>1</v>
      </c>
      <c r="F15" s="2">
        <v>2</v>
      </c>
      <c r="G15" s="14">
        <v>2</v>
      </c>
      <c r="H15" s="388"/>
      <c r="I15" s="3"/>
      <c r="J15" s="3"/>
      <c r="K15" s="2"/>
      <c r="L15" s="164"/>
      <c r="M15" s="605"/>
      <c r="N15" s="3">
        <v>1</v>
      </c>
      <c r="O15" s="3">
        <v>1</v>
      </c>
      <c r="P15" s="2">
        <v>1</v>
      </c>
      <c r="Q15" s="166"/>
      <c r="R15" s="388"/>
      <c r="S15" s="3"/>
      <c r="T15" s="3"/>
      <c r="U15" s="2">
        <v>1</v>
      </c>
      <c r="V15" s="166"/>
      <c r="W15" s="398"/>
      <c r="X15" s="3"/>
      <c r="Y15" s="3"/>
      <c r="Z15" s="2"/>
      <c r="AA15" s="166"/>
      <c r="AB15" s="398"/>
      <c r="AC15" s="3"/>
      <c r="AD15" s="3"/>
      <c r="AE15" s="2"/>
      <c r="AF15" s="166"/>
      <c r="AG15" s="398"/>
      <c r="AH15" s="3">
        <v>2</v>
      </c>
      <c r="AI15" s="3"/>
      <c r="AJ15" s="2">
        <v>2</v>
      </c>
      <c r="AK15" s="402">
        <v>1</v>
      </c>
      <c r="AL15" s="398"/>
      <c r="AM15" s="3">
        <v>1</v>
      </c>
      <c r="AN15" s="3"/>
      <c r="AO15" s="2">
        <v>1</v>
      </c>
      <c r="AP15" s="402"/>
      <c r="AQ15" s="398"/>
      <c r="AR15" s="3"/>
      <c r="AS15" s="3"/>
      <c r="AT15" s="2"/>
      <c r="AU15" s="166"/>
      <c r="AV15" s="398"/>
      <c r="AW15" s="3"/>
      <c r="AX15" s="163"/>
      <c r="AY15" s="2"/>
      <c r="AZ15" s="166"/>
      <c r="BA15" s="398"/>
      <c r="BB15" s="409"/>
      <c r="BC15" s="4"/>
      <c r="BD15" s="4"/>
      <c r="BE15" s="166"/>
      <c r="BF15" s="543">
        <f t="shared" si="0"/>
        <v>2</v>
      </c>
      <c r="BG15" s="3">
        <f>SUM(D15,I15,N15,S15,X15,AC15,AH15,AM15,AR15,AW15,BB15)</f>
        <v>5</v>
      </c>
      <c r="BH15" s="3">
        <v>2</v>
      </c>
      <c r="BI15" s="2">
        <v>7</v>
      </c>
      <c r="BJ15" s="5">
        <v>3</v>
      </c>
      <c r="BK15" s="165"/>
    </row>
    <row r="16" spans="1:64">
      <c r="A16" s="22">
        <v>13</v>
      </c>
      <c r="B16" s="14" t="s">
        <v>106</v>
      </c>
      <c r="C16" s="522">
        <v>2</v>
      </c>
      <c r="D16" s="3">
        <v>2</v>
      </c>
      <c r="E16" s="3"/>
      <c r="F16" s="2">
        <v>3</v>
      </c>
      <c r="G16" s="14">
        <v>2</v>
      </c>
      <c r="H16" s="388"/>
      <c r="I16" s="3"/>
      <c r="J16" s="3"/>
      <c r="K16" s="2"/>
      <c r="L16" s="164"/>
      <c r="M16" s="605"/>
      <c r="N16" s="3">
        <v>1</v>
      </c>
      <c r="O16" s="3"/>
      <c r="P16" s="2">
        <v>1</v>
      </c>
      <c r="Q16" s="166">
        <v>1</v>
      </c>
      <c r="R16" s="388"/>
      <c r="S16" s="3">
        <v>1</v>
      </c>
      <c r="T16" s="3">
        <v>1</v>
      </c>
      <c r="U16" s="2"/>
      <c r="V16" s="166"/>
      <c r="W16" s="398"/>
      <c r="X16" s="3"/>
      <c r="Y16" s="3"/>
      <c r="Z16" s="2"/>
      <c r="AA16" s="166"/>
      <c r="AB16" s="398"/>
      <c r="AC16" s="3"/>
      <c r="AD16" s="3">
        <v>2</v>
      </c>
      <c r="AE16" s="2"/>
      <c r="AF16" s="166"/>
      <c r="AG16" s="398"/>
      <c r="AH16" s="3"/>
      <c r="AI16" s="3"/>
      <c r="AJ16" s="2"/>
      <c r="AK16" s="402"/>
      <c r="AL16" s="398">
        <v>1</v>
      </c>
      <c r="AM16" s="3"/>
      <c r="AN16" s="3"/>
      <c r="AO16" s="2"/>
      <c r="AP16" s="402">
        <v>1</v>
      </c>
      <c r="AQ16" s="398"/>
      <c r="AR16" s="3"/>
      <c r="AS16" s="3"/>
      <c r="AT16" s="2"/>
      <c r="AU16" s="166"/>
      <c r="AV16" s="398">
        <v>2</v>
      </c>
      <c r="AW16" s="3"/>
      <c r="AX16" s="163">
        <v>1</v>
      </c>
      <c r="AY16" s="2"/>
      <c r="AZ16" s="166"/>
      <c r="BA16" s="398"/>
      <c r="BB16" s="409">
        <v>1</v>
      </c>
      <c r="BC16" s="4"/>
      <c r="BD16" s="4"/>
      <c r="BE16" s="166"/>
      <c r="BF16" s="543">
        <f t="shared" si="0"/>
        <v>5</v>
      </c>
      <c r="BG16" s="3">
        <f>SUM(D16,I16,N16,S16,X16,AC16,AH16,AM16,AR16,AW16,BB16)</f>
        <v>5</v>
      </c>
      <c r="BH16" s="3">
        <v>4</v>
      </c>
      <c r="BI16" s="2">
        <v>4</v>
      </c>
      <c r="BJ16" s="5">
        <v>4</v>
      </c>
      <c r="BK16" s="165">
        <v>8</v>
      </c>
    </row>
    <row r="17" spans="1:63">
      <c r="A17" s="22">
        <v>14</v>
      </c>
      <c r="B17" s="14" t="s">
        <v>107</v>
      </c>
      <c r="C17" s="522">
        <v>4</v>
      </c>
      <c r="D17" s="3"/>
      <c r="E17" s="3"/>
      <c r="F17" s="2">
        <v>1</v>
      </c>
      <c r="G17" s="14">
        <v>1</v>
      </c>
      <c r="H17" s="388"/>
      <c r="I17" s="3"/>
      <c r="J17" s="3"/>
      <c r="K17" s="2"/>
      <c r="L17" s="390"/>
      <c r="M17" s="605"/>
      <c r="N17" s="3"/>
      <c r="O17" s="3"/>
      <c r="P17" s="2">
        <v>1</v>
      </c>
      <c r="Q17" s="166">
        <v>1</v>
      </c>
      <c r="R17" s="388"/>
      <c r="S17" s="3"/>
      <c r="T17" s="3"/>
      <c r="U17" s="2"/>
      <c r="V17" s="166"/>
      <c r="W17" s="398"/>
      <c r="X17" s="3"/>
      <c r="Y17" s="3"/>
      <c r="Z17" s="2"/>
      <c r="AA17" s="166"/>
      <c r="AB17" s="398"/>
      <c r="AC17" s="3"/>
      <c r="AD17" s="3"/>
      <c r="AE17" s="2"/>
      <c r="AF17" s="166"/>
      <c r="AG17" s="398"/>
      <c r="AH17" s="3"/>
      <c r="AI17" s="3"/>
      <c r="AJ17" s="2"/>
      <c r="AK17" s="402">
        <v>1</v>
      </c>
      <c r="AL17" s="398"/>
      <c r="AM17" s="3"/>
      <c r="AN17" s="3"/>
      <c r="AO17" s="2"/>
      <c r="AP17" s="402"/>
      <c r="AQ17" s="398"/>
      <c r="AR17" s="3"/>
      <c r="AS17" s="3"/>
      <c r="AT17" s="2"/>
      <c r="AU17" s="166"/>
      <c r="AV17" s="398"/>
      <c r="AW17" s="3">
        <v>1</v>
      </c>
      <c r="AX17" s="163"/>
      <c r="AY17" s="2"/>
      <c r="AZ17" s="166"/>
      <c r="BA17" s="398"/>
      <c r="BB17" s="409"/>
      <c r="BC17" s="4"/>
      <c r="BD17" s="4"/>
      <c r="BE17" s="166"/>
      <c r="BF17" s="543">
        <f t="shared" si="0"/>
        <v>4</v>
      </c>
      <c r="BG17" s="3">
        <f>SUM(D17,I17,N17,S17,X17,AC17,AH17,AM17,AR17,AW17,BB17)</f>
        <v>1</v>
      </c>
      <c r="BH17" s="3"/>
      <c r="BI17" s="2">
        <v>2</v>
      </c>
      <c r="BJ17" s="5">
        <v>3</v>
      </c>
      <c r="BK17" s="165">
        <v>2</v>
      </c>
    </row>
    <row r="18" spans="1:63">
      <c r="A18" s="22">
        <v>15</v>
      </c>
      <c r="B18" s="14" t="s">
        <v>108</v>
      </c>
      <c r="C18" s="522"/>
      <c r="D18" s="3">
        <v>1</v>
      </c>
      <c r="E18" s="3">
        <v>1</v>
      </c>
      <c r="F18" s="2"/>
      <c r="G18" s="14"/>
      <c r="H18" s="388"/>
      <c r="I18" s="3"/>
      <c r="J18" s="3"/>
      <c r="K18" s="2"/>
      <c r="L18" s="164"/>
      <c r="M18" s="605"/>
      <c r="N18" s="3"/>
      <c r="O18" s="3"/>
      <c r="P18" s="2"/>
      <c r="Q18" s="166">
        <v>1</v>
      </c>
      <c r="R18" s="388"/>
      <c r="S18" s="3"/>
      <c r="T18" s="3"/>
      <c r="U18" s="2"/>
      <c r="V18" s="166"/>
      <c r="W18" s="398"/>
      <c r="X18" s="3"/>
      <c r="Y18" s="3"/>
      <c r="Z18" s="2"/>
      <c r="AA18" s="166"/>
      <c r="AB18" s="398"/>
      <c r="AC18" s="3"/>
      <c r="AD18" s="3"/>
      <c r="AE18" s="2"/>
      <c r="AF18" s="166"/>
      <c r="AG18" s="398"/>
      <c r="AH18" s="3"/>
      <c r="AI18" s="3"/>
      <c r="AJ18" s="2"/>
      <c r="AK18" s="402">
        <v>1</v>
      </c>
      <c r="AL18" s="398"/>
      <c r="AM18" s="3"/>
      <c r="AN18" s="3"/>
      <c r="AO18" s="2"/>
      <c r="AP18" s="402"/>
      <c r="AQ18" s="398"/>
      <c r="AR18" s="3"/>
      <c r="AS18" s="3"/>
      <c r="AT18" s="2"/>
      <c r="AU18" s="166"/>
      <c r="AV18" s="398"/>
      <c r="AW18" s="3"/>
      <c r="AX18" s="163"/>
      <c r="AY18" s="2"/>
      <c r="AZ18" s="166"/>
      <c r="BA18" s="398"/>
      <c r="BB18" s="409"/>
      <c r="BC18" s="4"/>
      <c r="BD18" s="4"/>
      <c r="BE18" s="166"/>
      <c r="BF18" s="543">
        <f t="shared" si="0"/>
        <v>0</v>
      </c>
      <c r="BG18" s="3">
        <f>SUM(D18,I18,N18,S18,X18,AC18,AH18,AM18,AR18,AW18,BB18)</f>
        <v>1</v>
      </c>
      <c r="BH18" s="3">
        <v>1</v>
      </c>
      <c r="BI18" s="2"/>
      <c r="BJ18" s="5">
        <v>2</v>
      </c>
      <c r="BK18" s="165">
        <v>2</v>
      </c>
    </row>
    <row r="19" spans="1:63">
      <c r="A19" s="22">
        <v>16</v>
      </c>
      <c r="B19" s="14" t="s">
        <v>109</v>
      </c>
      <c r="C19" s="522">
        <v>1</v>
      </c>
      <c r="D19" s="3"/>
      <c r="E19" s="3">
        <v>1</v>
      </c>
      <c r="F19" s="2"/>
      <c r="G19" s="14"/>
      <c r="H19" s="388"/>
      <c r="I19" s="3"/>
      <c r="J19" s="3"/>
      <c r="K19" s="2"/>
      <c r="L19" s="164"/>
      <c r="M19" s="605"/>
      <c r="N19" s="3"/>
      <c r="O19" s="3"/>
      <c r="P19" s="2"/>
      <c r="Q19" s="166"/>
      <c r="R19" s="388"/>
      <c r="S19" s="3"/>
      <c r="T19" s="3"/>
      <c r="U19" s="2"/>
      <c r="V19" s="166"/>
      <c r="W19" s="398"/>
      <c r="X19" s="3"/>
      <c r="Y19" s="3"/>
      <c r="Z19" s="2"/>
      <c r="AA19" s="166"/>
      <c r="AB19" s="398"/>
      <c r="AC19" s="3"/>
      <c r="AD19" s="3"/>
      <c r="AE19" s="2"/>
      <c r="AF19" s="166"/>
      <c r="AG19" s="398"/>
      <c r="AH19" s="3"/>
      <c r="AI19" s="3"/>
      <c r="AJ19" s="2"/>
      <c r="AK19" s="402"/>
      <c r="AL19" s="398"/>
      <c r="AM19" s="3"/>
      <c r="AN19" s="3"/>
      <c r="AO19" s="2"/>
      <c r="AP19" s="402"/>
      <c r="AQ19" s="398"/>
      <c r="AR19" s="3"/>
      <c r="AS19" s="3"/>
      <c r="AT19" s="2"/>
      <c r="AU19" s="166"/>
      <c r="AV19" s="398"/>
      <c r="AW19" s="3"/>
      <c r="AX19" s="163">
        <v>1</v>
      </c>
      <c r="AY19" s="2"/>
      <c r="AZ19" s="166"/>
      <c r="BA19" s="398"/>
      <c r="BB19" s="409"/>
      <c r="BC19" s="4"/>
      <c r="BD19" s="4"/>
      <c r="BE19" s="166"/>
      <c r="BF19" s="543">
        <f t="shared" si="0"/>
        <v>1</v>
      </c>
      <c r="BG19" s="3"/>
      <c r="BH19" s="3">
        <v>2</v>
      </c>
      <c r="BI19" s="2"/>
      <c r="BJ19" s="5"/>
      <c r="BK19" s="165">
        <v>1</v>
      </c>
    </row>
    <row r="20" spans="1:63">
      <c r="A20" s="22">
        <v>17</v>
      </c>
      <c r="B20" s="14" t="s">
        <v>110</v>
      </c>
      <c r="C20" s="522"/>
      <c r="D20" s="3">
        <v>2</v>
      </c>
      <c r="E20" s="3"/>
      <c r="F20" s="2">
        <v>2</v>
      </c>
      <c r="G20" s="14">
        <v>1</v>
      </c>
      <c r="H20" s="388"/>
      <c r="I20" s="3"/>
      <c r="J20" s="3">
        <v>1</v>
      </c>
      <c r="K20" s="2"/>
      <c r="L20" s="164"/>
      <c r="M20" s="605"/>
      <c r="N20" s="3"/>
      <c r="O20" s="3"/>
      <c r="P20" s="2"/>
      <c r="Q20" s="166"/>
      <c r="R20" s="388"/>
      <c r="S20" s="3"/>
      <c r="T20" s="3"/>
      <c r="U20" s="2"/>
      <c r="V20" s="166"/>
      <c r="W20" s="398"/>
      <c r="X20" s="3"/>
      <c r="Y20" s="3"/>
      <c r="Z20" s="2"/>
      <c r="AA20" s="166"/>
      <c r="AB20" s="398"/>
      <c r="AC20" s="3"/>
      <c r="AD20" s="3"/>
      <c r="AE20" s="2"/>
      <c r="AF20" s="166"/>
      <c r="AG20" s="398"/>
      <c r="AH20" s="3"/>
      <c r="AI20" s="3"/>
      <c r="AJ20" s="2"/>
      <c r="AK20" s="402"/>
      <c r="AL20" s="398">
        <v>1</v>
      </c>
      <c r="AM20" s="3">
        <v>2</v>
      </c>
      <c r="AN20" s="3">
        <v>1</v>
      </c>
      <c r="AO20" s="2"/>
      <c r="AP20" s="402">
        <v>1</v>
      </c>
      <c r="AQ20" s="398"/>
      <c r="AR20" s="3"/>
      <c r="AS20" s="3"/>
      <c r="AT20" s="2"/>
      <c r="AU20" s="166"/>
      <c r="AV20" s="398"/>
      <c r="AW20" s="3"/>
      <c r="AX20" s="163">
        <v>1</v>
      </c>
      <c r="AY20" s="2"/>
      <c r="AZ20" s="166"/>
      <c r="BA20" s="398"/>
      <c r="BB20" s="409"/>
      <c r="BC20" s="4"/>
      <c r="BD20" s="4"/>
      <c r="BE20" s="166"/>
      <c r="BF20" s="543">
        <f t="shared" si="0"/>
        <v>1</v>
      </c>
      <c r="BG20" s="3">
        <f>SUM(D20,I20,N20,S20,X20,AC20,AH20,AM20,AR20,AW20,BB20)</f>
        <v>4</v>
      </c>
      <c r="BH20" s="3">
        <v>3</v>
      </c>
      <c r="BI20" s="2">
        <v>2</v>
      </c>
      <c r="BJ20" s="5">
        <v>2</v>
      </c>
      <c r="BK20" s="165">
        <v>1</v>
      </c>
    </row>
    <row r="21" spans="1:63">
      <c r="A21" s="22">
        <v>18</v>
      </c>
      <c r="B21" s="14" t="s">
        <v>111</v>
      </c>
      <c r="C21" s="522"/>
      <c r="D21" s="3">
        <v>1</v>
      </c>
      <c r="E21" s="3">
        <v>1</v>
      </c>
      <c r="F21" s="2">
        <v>1</v>
      </c>
      <c r="G21" s="14"/>
      <c r="H21" s="388"/>
      <c r="I21" s="3"/>
      <c r="J21" s="3">
        <v>2</v>
      </c>
      <c r="K21" s="2"/>
      <c r="L21" s="391"/>
      <c r="M21" s="605"/>
      <c r="N21" s="3"/>
      <c r="O21" s="3"/>
      <c r="P21" s="2"/>
      <c r="Q21" s="166"/>
      <c r="R21" s="388"/>
      <c r="S21" s="3"/>
      <c r="T21" s="3"/>
      <c r="U21" s="2"/>
      <c r="V21" s="166"/>
      <c r="W21" s="398"/>
      <c r="X21" s="3"/>
      <c r="Y21" s="3"/>
      <c r="Z21" s="2"/>
      <c r="AA21" s="166">
        <v>1</v>
      </c>
      <c r="AB21" s="398"/>
      <c r="AC21" s="3"/>
      <c r="AD21" s="3"/>
      <c r="AE21" s="2"/>
      <c r="AF21" s="166"/>
      <c r="AG21" s="398">
        <v>1</v>
      </c>
      <c r="AH21" s="3"/>
      <c r="AI21" s="3"/>
      <c r="AJ21" s="2">
        <v>1</v>
      </c>
      <c r="AK21" s="402">
        <v>3</v>
      </c>
      <c r="AL21" s="398"/>
      <c r="AM21" s="3"/>
      <c r="AN21" s="3"/>
      <c r="AO21" s="2"/>
      <c r="AP21" s="402"/>
      <c r="AQ21" s="398"/>
      <c r="AR21" s="3"/>
      <c r="AS21" s="3"/>
      <c r="AT21" s="2"/>
      <c r="AU21" s="166"/>
      <c r="AV21" s="398"/>
      <c r="AW21" s="3">
        <v>2</v>
      </c>
      <c r="AX21" s="3"/>
      <c r="AY21" s="2">
        <v>1</v>
      </c>
      <c r="AZ21" s="166"/>
      <c r="BA21" s="398"/>
      <c r="BB21" s="409"/>
      <c r="BC21" s="4"/>
      <c r="BD21" s="4"/>
      <c r="BE21" s="166"/>
      <c r="BF21" s="543">
        <f t="shared" si="0"/>
        <v>1</v>
      </c>
      <c r="BG21" s="3">
        <f>SUM(D21,I21,N21,S21,X21,AC21,AH21,AM21,AR21,AW21,BB21)</f>
        <v>3</v>
      </c>
      <c r="BH21" s="3">
        <v>3</v>
      </c>
      <c r="BI21" s="2">
        <v>3</v>
      </c>
      <c r="BJ21" s="5">
        <v>4</v>
      </c>
      <c r="BK21" s="165">
        <v>2</v>
      </c>
    </row>
    <row r="22" spans="1:63">
      <c r="A22" s="22">
        <v>19</v>
      </c>
      <c r="B22" s="14" t="s">
        <v>39</v>
      </c>
      <c r="C22" s="524"/>
      <c r="D22" s="380"/>
      <c r="E22" s="380"/>
      <c r="F22" s="65"/>
      <c r="G22" s="251"/>
      <c r="H22" s="387"/>
      <c r="I22" s="386"/>
      <c r="J22" s="380"/>
      <c r="K22" s="65"/>
      <c r="L22" s="19"/>
      <c r="M22" s="606"/>
      <c r="N22" s="380"/>
      <c r="O22" s="380"/>
      <c r="P22" s="65"/>
      <c r="Q22" s="392"/>
      <c r="R22" s="387"/>
      <c r="S22" s="380"/>
      <c r="T22" s="380"/>
      <c r="U22" s="65"/>
      <c r="V22" s="396"/>
      <c r="W22" s="397"/>
      <c r="X22" s="380"/>
      <c r="Y22" s="380"/>
      <c r="Z22" s="65"/>
      <c r="AA22" s="396"/>
      <c r="AB22" s="397"/>
      <c r="AC22" s="380"/>
      <c r="AD22" s="380"/>
      <c r="AE22" s="65"/>
      <c r="AF22" s="396"/>
      <c r="AG22" s="397"/>
      <c r="AH22" s="380"/>
      <c r="AI22" s="380"/>
      <c r="AJ22" s="65"/>
      <c r="AK22" s="401"/>
      <c r="AL22" s="397"/>
      <c r="AM22" s="380"/>
      <c r="AN22" s="380"/>
      <c r="AO22" s="65">
        <v>1</v>
      </c>
      <c r="AP22" s="401">
        <v>1</v>
      </c>
      <c r="AQ22" s="397"/>
      <c r="AR22" s="380"/>
      <c r="AS22" s="380"/>
      <c r="AT22" s="65"/>
      <c r="AU22" s="405">
        <v>1</v>
      </c>
      <c r="AV22" s="397"/>
      <c r="AW22" s="380"/>
      <c r="AX22" s="380"/>
      <c r="AY22" s="65"/>
      <c r="AZ22" s="405"/>
      <c r="BA22" s="397"/>
      <c r="BB22" s="408"/>
      <c r="BC22" s="407"/>
      <c r="BD22" s="407"/>
      <c r="BE22" s="405"/>
      <c r="BF22" s="543">
        <f t="shared" si="0"/>
        <v>0</v>
      </c>
      <c r="BG22" s="380"/>
      <c r="BH22" s="380"/>
      <c r="BI22" s="65">
        <v>1</v>
      </c>
      <c r="BJ22" s="415">
        <v>2</v>
      </c>
      <c r="BK22" s="404"/>
    </row>
    <row r="23" spans="1:63">
      <c r="A23" s="22">
        <v>20</v>
      </c>
      <c r="B23" s="14" t="s">
        <v>40</v>
      </c>
      <c r="C23" s="522"/>
      <c r="D23" s="3"/>
      <c r="E23" s="3"/>
      <c r="F23" s="2"/>
      <c r="G23" s="14"/>
      <c r="H23" s="388"/>
      <c r="I23" s="163"/>
      <c r="J23" s="3"/>
      <c r="K23" s="2"/>
      <c r="L23" s="164"/>
      <c r="M23" s="605"/>
      <c r="N23" s="3"/>
      <c r="O23" s="3"/>
      <c r="P23" s="2"/>
      <c r="Q23" s="393"/>
      <c r="R23" s="388"/>
      <c r="S23" s="3"/>
      <c r="T23" s="3"/>
      <c r="U23" s="2"/>
      <c r="V23" s="394"/>
      <c r="W23" s="398"/>
      <c r="X23" s="3">
        <v>1</v>
      </c>
      <c r="Y23" s="3"/>
      <c r="Z23" s="2"/>
      <c r="AA23" s="394"/>
      <c r="AB23" s="398"/>
      <c r="AC23" s="3"/>
      <c r="AD23" s="3"/>
      <c r="AE23" s="2"/>
      <c r="AF23" s="394"/>
      <c r="AG23" s="398"/>
      <c r="AH23" s="3"/>
      <c r="AI23" s="3"/>
      <c r="AJ23" s="2"/>
      <c r="AK23" s="402"/>
      <c r="AL23" s="398"/>
      <c r="AM23" s="3"/>
      <c r="AN23" s="3"/>
      <c r="AO23" s="2"/>
      <c r="AP23" s="402"/>
      <c r="AQ23" s="398"/>
      <c r="AR23" s="3"/>
      <c r="AS23" s="3"/>
      <c r="AT23" s="2"/>
      <c r="AU23" s="166"/>
      <c r="AV23" s="398"/>
      <c r="AW23" s="3"/>
      <c r="AX23" s="3"/>
      <c r="AY23" s="2"/>
      <c r="AZ23" s="166"/>
      <c r="BA23" s="398"/>
      <c r="BB23" s="409"/>
      <c r="BC23" s="4"/>
      <c r="BD23" s="4"/>
      <c r="BE23" s="166"/>
      <c r="BF23" s="543">
        <f t="shared" si="0"/>
        <v>0</v>
      </c>
      <c r="BG23" s="3">
        <f>SUM(D23,I23,N23,S23,X23,AC23,AH23,AM23,AR23,AW23)</f>
        <v>1</v>
      </c>
      <c r="BH23" s="3"/>
      <c r="BI23" s="2"/>
      <c r="BJ23" s="5"/>
      <c r="BK23" s="165"/>
    </row>
    <row r="24" spans="1:63">
      <c r="A24" s="22">
        <v>21</v>
      </c>
      <c r="B24" s="14" t="s">
        <v>41</v>
      </c>
      <c r="C24" s="522"/>
      <c r="D24" s="3"/>
      <c r="E24" s="3"/>
      <c r="F24" s="2"/>
      <c r="G24" s="14"/>
      <c r="H24" s="388"/>
      <c r="I24" s="163"/>
      <c r="J24" s="3"/>
      <c r="K24" s="2"/>
      <c r="L24" s="164"/>
      <c r="M24" s="605"/>
      <c r="N24" s="3"/>
      <c r="O24" s="3"/>
      <c r="P24" s="2"/>
      <c r="Q24" s="393"/>
      <c r="R24" s="388"/>
      <c r="S24" s="3"/>
      <c r="T24" s="3"/>
      <c r="U24" s="2"/>
      <c r="V24" s="394"/>
      <c r="W24" s="398"/>
      <c r="X24" s="3"/>
      <c r="Y24" s="3"/>
      <c r="Z24" s="2"/>
      <c r="AA24" s="394"/>
      <c r="AB24" s="398"/>
      <c r="AC24" s="3"/>
      <c r="AD24" s="3"/>
      <c r="AE24" s="2"/>
      <c r="AF24" s="394"/>
      <c r="AG24" s="398"/>
      <c r="AH24" s="3"/>
      <c r="AI24" s="3"/>
      <c r="AJ24" s="2"/>
      <c r="AK24" s="402"/>
      <c r="AL24" s="398"/>
      <c r="AM24" s="3"/>
      <c r="AN24" s="3"/>
      <c r="AO24" s="2"/>
      <c r="AP24" s="402"/>
      <c r="AQ24" s="398"/>
      <c r="AR24" s="3"/>
      <c r="AS24" s="3"/>
      <c r="AT24" s="2"/>
      <c r="AU24" s="166"/>
      <c r="AV24" s="398"/>
      <c r="AW24" s="3"/>
      <c r="AX24" s="3"/>
      <c r="AY24" s="2"/>
      <c r="AZ24" s="166"/>
      <c r="BA24" s="398"/>
      <c r="BB24" s="409"/>
      <c r="BC24" s="4"/>
      <c r="BD24" s="4"/>
      <c r="BE24" s="166"/>
      <c r="BF24" s="543">
        <f t="shared" si="0"/>
        <v>0</v>
      </c>
      <c r="BG24" s="3"/>
      <c r="BH24" s="3"/>
      <c r="BI24" s="2"/>
      <c r="BJ24" s="5"/>
      <c r="BK24" s="165">
        <v>1</v>
      </c>
    </row>
    <row r="25" spans="1:63">
      <c r="A25" s="22">
        <v>22</v>
      </c>
      <c r="B25" s="14" t="s">
        <v>42</v>
      </c>
      <c r="C25" s="522"/>
      <c r="D25" s="3"/>
      <c r="E25" s="3"/>
      <c r="F25" s="2"/>
      <c r="G25" s="14"/>
      <c r="H25" s="388"/>
      <c r="I25" s="163"/>
      <c r="J25" s="3"/>
      <c r="K25" s="2"/>
      <c r="L25" s="164"/>
      <c r="M25" s="605"/>
      <c r="N25" s="3"/>
      <c r="O25" s="3"/>
      <c r="P25" s="2"/>
      <c r="Q25" s="393"/>
      <c r="R25" s="388"/>
      <c r="S25" s="3"/>
      <c r="T25" s="3"/>
      <c r="U25" s="2"/>
      <c r="V25" s="394"/>
      <c r="W25" s="398"/>
      <c r="X25" s="3"/>
      <c r="Y25" s="3"/>
      <c r="Z25" s="2"/>
      <c r="AA25" s="394"/>
      <c r="AB25" s="398"/>
      <c r="AC25" s="3"/>
      <c r="AD25" s="3"/>
      <c r="AE25" s="2"/>
      <c r="AF25" s="394"/>
      <c r="AG25" s="398"/>
      <c r="AH25" s="3"/>
      <c r="AI25" s="3"/>
      <c r="AJ25" s="2"/>
      <c r="AK25" s="402"/>
      <c r="AL25" s="398"/>
      <c r="AM25" s="3"/>
      <c r="AN25" s="3"/>
      <c r="AO25" s="2"/>
      <c r="AP25" s="402"/>
      <c r="AQ25" s="398"/>
      <c r="AR25" s="3"/>
      <c r="AS25" s="3"/>
      <c r="AT25" s="2"/>
      <c r="AU25" s="166"/>
      <c r="AV25" s="398"/>
      <c r="AW25" s="3"/>
      <c r="AX25" s="3"/>
      <c r="AY25" s="2"/>
      <c r="AZ25" s="166"/>
      <c r="BA25" s="398"/>
      <c r="BB25" s="409"/>
      <c r="BC25" s="4"/>
      <c r="BD25" s="4"/>
      <c r="BE25" s="166"/>
      <c r="BF25" s="543">
        <f t="shared" si="0"/>
        <v>0</v>
      </c>
      <c r="BG25" s="3"/>
      <c r="BH25" s="3"/>
      <c r="BI25" s="2"/>
      <c r="BJ25" s="5"/>
      <c r="BK25" s="165"/>
    </row>
    <row r="26" spans="1:63">
      <c r="A26" s="22">
        <v>23</v>
      </c>
      <c r="B26" s="15" t="s">
        <v>43</v>
      </c>
      <c r="C26" s="525"/>
      <c r="D26" s="6"/>
      <c r="E26" s="6"/>
      <c r="F26" s="2">
        <v>2</v>
      </c>
      <c r="G26" s="15"/>
      <c r="H26" s="388"/>
      <c r="I26" s="376"/>
      <c r="J26" s="6"/>
      <c r="K26" s="2"/>
      <c r="L26" s="164"/>
      <c r="M26" s="605"/>
      <c r="N26" s="6"/>
      <c r="O26" s="6"/>
      <c r="P26" s="2"/>
      <c r="Q26" s="393"/>
      <c r="R26" s="388"/>
      <c r="S26" s="6"/>
      <c r="T26" s="6"/>
      <c r="U26" s="2">
        <v>1</v>
      </c>
      <c r="V26" s="394"/>
      <c r="W26" s="398"/>
      <c r="X26" s="6"/>
      <c r="Y26" s="6"/>
      <c r="Z26" s="2"/>
      <c r="AA26" s="394"/>
      <c r="AB26" s="398"/>
      <c r="AC26" s="6"/>
      <c r="AD26" s="6"/>
      <c r="AE26" s="2"/>
      <c r="AF26" s="394"/>
      <c r="AG26" s="398"/>
      <c r="AH26" s="6"/>
      <c r="AI26" s="6"/>
      <c r="AJ26" s="2"/>
      <c r="AK26" s="402"/>
      <c r="AL26" s="398"/>
      <c r="AM26" s="6"/>
      <c r="AN26" s="6"/>
      <c r="AO26" s="2"/>
      <c r="AP26" s="402"/>
      <c r="AQ26" s="398"/>
      <c r="AR26" s="6"/>
      <c r="AS26" s="6"/>
      <c r="AT26" s="2"/>
      <c r="AU26" s="166"/>
      <c r="AV26" s="398"/>
      <c r="AW26" s="6"/>
      <c r="AX26" s="6"/>
      <c r="AY26" s="2"/>
      <c r="AZ26" s="166"/>
      <c r="BA26" s="398"/>
      <c r="BB26" s="409"/>
      <c r="BC26" s="4"/>
      <c r="BD26" s="4"/>
      <c r="BE26" s="166"/>
      <c r="BF26" s="543">
        <f t="shared" si="0"/>
        <v>0</v>
      </c>
      <c r="BG26" s="3"/>
      <c r="BH26" s="3"/>
      <c r="BI26" s="2">
        <v>3</v>
      </c>
      <c r="BJ26" s="5"/>
      <c r="BK26" s="165">
        <v>1</v>
      </c>
    </row>
    <row r="27" spans="1:63">
      <c r="A27" s="22">
        <v>24</v>
      </c>
      <c r="B27" s="14" t="s">
        <v>44</v>
      </c>
      <c r="C27" s="522">
        <v>1</v>
      </c>
      <c r="D27" s="3"/>
      <c r="E27" s="3"/>
      <c r="F27" s="2">
        <v>2</v>
      </c>
      <c r="G27" s="14"/>
      <c r="H27" s="388"/>
      <c r="I27" s="163"/>
      <c r="J27" s="3"/>
      <c r="K27" s="2"/>
      <c r="L27" s="164"/>
      <c r="M27" s="605"/>
      <c r="N27" s="3"/>
      <c r="O27" s="3"/>
      <c r="P27" s="2"/>
      <c r="Q27" s="393"/>
      <c r="R27" s="388"/>
      <c r="S27" s="3"/>
      <c r="T27" s="3"/>
      <c r="U27" s="2"/>
      <c r="V27" s="394"/>
      <c r="W27" s="398"/>
      <c r="X27" s="3"/>
      <c r="Y27" s="3"/>
      <c r="Z27" s="2"/>
      <c r="AA27" s="394"/>
      <c r="AB27" s="398"/>
      <c r="AC27" s="3"/>
      <c r="AD27" s="3"/>
      <c r="AE27" s="2"/>
      <c r="AF27" s="394"/>
      <c r="AG27" s="398"/>
      <c r="AH27" s="3"/>
      <c r="AI27" s="3"/>
      <c r="AJ27" s="2"/>
      <c r="AK27" s="402"/>
      <c r="AL27" s="398"/>
      <c r="AM27" s="3"/>
      <c r="AN27" s="3"/>
      <c r="AO27" s="2"/>
      <c r="AP27" s="402"/>
      <c r="AQ27" s="398"/>
      <c r="AR27" s="3"/>
      <c r="AS27" s="3"/>
      <c r="AT27" s="2"/>
      <c r="AU27" s="166"/>
      <c r="AV27" s="398"/>
      <c r="AW27" s="3"/>
      <c r="AX27" s="3"/>
      <c r="AY27" s="2"/>
      <c r="AZ27" s="166"/>
      <c r="BA27" s="398"/>
      <c r="BB27" s="409"/>
      <c r="BC27" s="4"/>
      <c r="BD27" s="4"/>
      <c r="BE27" s="166"/>
      <c r="BF27" s="543">
        <f t="shared" si="0"/>
        <v>1</v>
      </c>
      <c r="BG27" s="3"/>
      <c r="BH27" s="3"/>
      <c r="BI27" s="2">
        <v>2</v>
      </c>
      <c r="BJ27" s="5"/>
      <c r="BK27" s="165"/>
    </row>
    <row r="28" spans="1:63">
      <c r="A28" s="22">
        <v>25</v>
      </c>
      <c r="B28" s="14" t="s">
        <v>45</v>
      </c>
      <c r="C28" s="522"/>
      <c r="D28" s="3"/>
      <c r="E28" s="3"/>
      <c r="F28" s="2"/>
      <c r="G28" s="14"/>
      <c r="H28" s="388"/>
      <c r="I28" s="163"/>
      <c r="J28" s="3"/>
      <c r="K28" s="2"/>
      <c r="L28" s="164"/>
      <c r="M28" s="605"/>
      <c r="N28" s="3"/>
      <c r="O28" s="3"/>
      <c r="P28" s="2"/>
      <c r="Q28" s="166"/>
      <c r="R28" s="388"/>
      <c r="S28" s="3"/>
      <c r="T28" s="3"/>
      <c r="U28" s="2"/>
      <c r="V28" s="394"/>
      <c r="W28" s="398"/>
      <c r="X28" s="3"/>
      <c r="Y28" s="3"/>
      <c r="Z28" s="2"/>
      <c r="AA28" s="394"/>
      <c r="AB28" s="398"/>
      <c r="AC28" s="3"/>
      <c r="AD28" s="3"/>
      <c r="AE28" s="2"/>
      <c r="AF28" s="394"/>
      <c r="AG28" s="398"/>
      <c r="AH28" s="3"/>
      <c r="AI28" s="3"/>
      <c r="AJ28" s="2"/>
      <c r="AK28" s="402"/>
      <c r="AL28" s="398"/>
      <c r="AM28" s="3"/>
      <c r="AN28" s="3"/>
      <c r="AO28" s="2"/>
      <c r="AP28" s="402"/>
      <c r="AQ28" s="398"/>
      <c r="AR28" s="3"/>
      <c r="AS28" s="3"/>
      <c r="AT28" s="2"/>
      <c r="AU28" s="166"/>
      <c r="AV28" s="398"/>
      <c r="AW28" s="3"/>
      <c r="AX28" s="3"/>
      <c r="AY28" s="2"/>
      <c r="AZ28" s="166"/>
      <c r="BA28" s="398"/>
      <c r="BB28" s="409"/>
      <c r="BC28" s="4"/>
      <c r="BD28" s="4"/>
      <c r="BE28" s="166"/>
      <c r="BF28" s="543">
        <f t="shared" si="0"/>
        <v>0</v>
      </c>
      <c r="BG28" s="3"/>
      <c r="BH28" s="3"/>
      <c r="BI28" s="2"/>
      <c r="BJ28" s="5"/>
      <c r="BK28" s="165"/>
    </row>
    <row r="29" spans="1:63">
      <c r="A29" s="22">
        <v>26</v>
      </c>
      <c r="B29" s="14" t="s">
        <v>46</v>
      </c>
      <c r="C29" s="522"/>
      <c r="D29" s="3"/>
      <c r="E29" s="3"/>
      <c r="F29" s="2"/>
      <c r="G29" s="14"/>
      <c r="H29" s="388"/>
      <c r="I29" s="163"/>
      <c r="J29" s="3"/>
      <c r="K29" s="2"/>
      <c r="L29" s="164"/>
      <c r="M29" s="605"/>
      <c r="N29" s="3"/>
      <c r="O29" s="3"/>
      <c r="P29" s="2"/>
      <c r="Q29" s="166"/>
      <c r="R29" s="388"/>
      <c r="S29" s="3"/>
      <c r="T29" s="3"/>
      <c r="U29" s="2"/>
      <c r="V29" s="394"/>
      <c r="W29" s="398"/>
      <c r="X29" s="3"/>
      <c r="Y29" s="3"/>
      <c r="Z29" s="2"/>
      <c r="AA29" s="394"/>
      <c r="AB29" s="398"/>
      <c r="AC29" s="3"/>
      <c r="AD29" s="3"/>
      <c r="AE29" s="2"/>
      <c r="AF29" s="394"/>
      <c r="AG29" s="398"/>
      <c r="AH29" s="3"/>
      <c r="AI29" s="3"/>
      <c r="AJ29" s="2"/>
      <c r="AK29" s="402"/>
      <c r="AL29" s="398"/>
      <c r="AM29" s="3"/>
      <c r="AN29" s="3"/>
      <c r="AO29" s="2"/>
      <c r="AP29" s="402"/>
      <c r="AQ29" s="398"/>
      <c r="AR29" s="3"/>
      <c r="AS29" s="3"/>
      <c r="AT29" s="2"/>
      <c r="AU29" s="166"/>
      <c r="AV29" s="398"/>
      <c r="AW29" s="3"/>
      <c r="AX29" s="3"/>
      <c r="AY29" s="2"/>
      <c r="AZ29" s="166"/>
      <c r="BA29" s="398"/>
      <c r="BB29" s="409"/>
      <c r="BC29" s="4"/>
      <c r="BD29" s="4"/>
      <c r="BE29" s="166"/>
      <c r="BF29" s="543">
        <f t="shared" si="0"/>
        <v>0</v>
      </c>
      <c r="BG29" s="3"/>
      <c r="BH29" s="3"/>
      <c r="BI29" s="2"/>
      <c r="BJ29" s="5"/>
      <c r="BK29" s="165"/>
    </row>
    <row r="30" spans="1:63">
      <c r="A30" s="22">
        <v>27</v>
      </c>
      <c r="B30" s="14" t="s">
        <v>47</v>
      </c>
      <c r="C30" s="522"/>
      <c r="D30" s="3"/>
      <c r="E30" s="3"/>
      <c r="F30" s="2"/>
      <c r="G30" s="14"/>
      <c r="H30" s="388"/>
      <c r="I30" s="163"/>
      <c r="J30" s="3"/>
      <c r="K30" s="2"/>
      <c r="L30" s="164"/>
      <c r="M30" s="605"/>
      <c r="N30" s="3"/>
      <c r="O30" s="3"/>
      <c r="P30" s="2"/>
      <c r="Q30" s="166"/>
      <c r="R30" s="388"/>
      <c r="S30" s="3"/>
      <c r="T30" s="3"/>
      <c r="U30" s="2"/>
      <c r="V30" s="394"/>
      <c r="W30" s="398"/>
      <c r="X30" s="3"/>
      <c r="Y30" s="3"/>
      <c r="Z30" s="2"/>
      <c r="AA30" s="394"/>
      <c r="AB30" s="398"/>
      <c r="AC30" s="3"/>
      <c r="AD30" s="3"/>
      <c r="AE30" s="2"/>
      <c r="AF30" s="394"/>
      <c r="AG30" s="398"/>
      <c r="AH30" s="3"/>
      <c r="AI30" s="3"/>
      <c r="AJ30" s="2"/>
      <c r="AK30" s="402"/>
      <c r="AL30" s="398"/>
      <c r="AM30" s="3"/>
      <c r="AN30" s="3"/>
      <c r="AO30" s="2"/>
      <c r="AP30" s="402"/>
      <c r="AQ30" s="398"/>
      <c r="AR30" s="3"/>
      <c r="AS30" s="3"/>
      <c r="AT30" s="2"/>
      <c r="AU30" s="166"/>
      <c r="AV30" s="398"/>
      <c r="AW30" s="3"/>
      <c r="AX30" s="3"/>
      <c r="AY30" s="2"/>
      <c r="AZ30" s="166"/>
      <c r="BA30" s="398"/>
      <c r="BB30" s="409"/>
      <c r="BC30" s="4"/>
      <c r="BD30" s="4"/>
      <c r="BE30" s="166"/>
      <c r="BF30" s="543">
        <f t="shared" si="0"/>
        <v>0</v>
      </c>
      <c r="BG30" s="3"/>
      <c r="BH30" s="3"/>
      <c r="BI30" s="2"/>
      <c r="BJ30" s="5"/>
      <c r="BK30" s="165"/>
    </row>
    <row r="31" spans="1:63">
      <c r="A31" s="22">
        <v>28</v>
      </c>
      <c r="B31" s="14" t="s">
        <v>48</v>
      </c>
      <c r="C31" s="522"/>
      <c r="D31" s="3"/>
      <c r="E31" s="3"/>
      <c r="F31" s="2"/>
      <c r="G31" s="14"/>
      <c r="H31" s="388"/>
      <c r="I31" s="163"/>
      <c r="J31" s="3"/>
      <c r="K31" s="2"/>
      <c r="L31" s="164"/>
      <c r="M31" s="605"/>
      <c r="N31" s="3"/>
      <c r="O31" s="3"/>
      <c r="P31" s="2"/>
      <c r="Q31" s="166"/>
      <c r="R31" s="388"/>
      <c r="S31" s="3"/>
      <c r="T31" s="3"/>
      <c r="U31" s="2"/>
      <c r="V31" s="394"/>
      <c r="W31" s="398"/>
      <c r="X31" s="3"/>
      <c r="Y31" s="3"/>
      <c r="Z31" s="2"/>
      <c r="AA31" s="394"/>
      <c r="AB31" s="398"/>
      <c r="AC31" s="3"/>
      <c r="AD31" s="3"/>
      <c r="AE31" s="2"/>
      <c r="AF31" s="394"/>
      <c r="AG31" s="398"/>
      <c r="AH31" s="3"/>
      <c r="AI31" s="3"/>
      <c r="AJ31" s="2"/>
      <c r="AK31" s="402"/>
      <c r="AL31" s="398"/>
      <c r="AM31" s="3"/>
      <c r="AN31" s="3"/>
      <c r="AO31" s="2"/>
      <c r="AP31" s="402"/>
      <c r="AQ31" s="398"/>
      <c r="AR31" s="3"/>
      <c r="AS31" s="3"/>
      <c r="AT31" s="2"/>
      <c r="AU31" s="166"/>
      <c r="AV31" s="398"/>
      <c r="AW31" s="3"/>
      <c r="AX31" s="3"/>
      <c r="AY31" s="2"/>
      <c r="AZ31" s="166"/>
      <c r="BA31" s="398"/>
      <c r="BB31" s="409"/>
      <c r="BC31" s="4"/>
      <c r="BD31" s="4"/>
      <c r="BE31" s="166"/>
      <c r="BF31" s="543">
        <f t="shared" si="0"/>
        <v>0</v>
      </c>
      <c r="BG31" s="3"/>
      <c r="BH31" s="3"/>
      <c r="BI31" s="2"/>
      <c r="BJ31" s="5"/>
      <c r="BK31" s="165"/>
    </row>
    <row r="32" spans="1:63" s="430" customFormat="1">
      <c r="A32" s="416"/>
      <c r="B32" s="417" t="s">
        <v>49</v>
      </c>
      <c r="C32" s="526"/>
      <c r="D32" s="418"/>
      <c r="E32" s="418"/>
      <c r="F32" s="419"/>
      <c r="G32" s="417">
        <v>1</v>
      </c>
      <c r="H32" s="420"/>
      <c r="I32" s="421"/>
      <c r="J32" s="418"/>
      <c r="K32" s="419"/>
      <c r="L32" s="422"/>
      <c r="M32" s="605"/>
      <c r="N32" s="418"/>
      <c r="O32" s="418"/>
      <c r="P32" s="419"/>
      <c r="Q32" s="423"/>
      <c r="R32" s="420"/>
      <c r="S32" s="418"/>
      <c r="T32" s="418"/>
      <c r="U32" s="419"/>
      <c r="V32" s="431"/>
      <c r="W32" s="424"/>
      <c r="X32" s="418"/>
      <c r="Y32" s="418"/>
      <c r="Z32" s="419"/>
      <c r="AA32" s="431"/>
      <c r="AB32" s="424"/>
      <c r="AC32" s="418"/>
      <c r="AD32" s="418"/>
      <c r="AE32" s="419"/>
      <c r="AF32" s="431"/>
      <c r="AG32" s="424"/>
      <c r="AH32" s="418"/>
      <c r="AI32" s="418"/>
      <c r="AJ32" s="419"/>
      <c r="AK32" s="425"/>
      <c r="AL32" s="424"/>
      <c r="AM32" s="418"/>
      <c r="AN32" s="418"/>
      <c r="AO32" s="419"/>
      <c r="AP32" s="425"/>
      <c r="AQ32" s="424"/>
      <c r="AR32" s="418"/>
      <c r="AS32" s="418"/>
      <c r="AT32" s="419"/>
      <c r="AU32" s="423"/>
      <c r="AV32" s="424"/>
      <c r="AW32" s="418"/>
      <c r="AX32" s="418"/>
      <c r="AY32" s="419"/>
      <c r="AZ32" s="423"/>
      <c r="BA32" s="424"/>
      <c r="BB32" s="426"/>
      <c r="BC32" s="427"/>
      <c r="BD32" s="427"/>
      <c r="BE32" s="423"/>
      <c r="BF32" s="543">
        <f t="shared" si="0"/>
        <v>0</v>
      </c>
      <c r="BG32" s="418"/>
      <c r="BH32" s="418"/>
      <c r="BI32" s="419"/>
      <c r="BJ32" s="428">
        <v>1</v>
      </c>
      <c r="BK32" s="429">
        <v>1</v>
      </c>
    </row>
    <row r="33" spans="1:63">
      <c r="A33" s="22">
        <v>29</v>
      </c>
      <c r="B33" s="14" t="s">
        <v>50</v>
      </c>
      <c r="C33" s="522"/>
      <c r="D33" s="3"/>
      <c r="E33" s="3"/>
      <c r="F33" s="2"/>
      <c r="G33" s="14"/>
      <c r="H33" s="388"/>
      <c r="I33" s="163"/>
      <c r="J33" s="3"/>
      <c r="K33" s="2"/>
      <c r="L33" s="164"/>
      <c r="M33" s="605"/>
      <c r="N33" s="3"/>
      <c r="O33" s="3"/>
      <c r="P33" s="2"/>
      <c r="Q33" s="166"/>
      <c r="R33" s="388"/>
      <c r="S33" s="3"/>
      <c r="T33" s="3"/>
      <c r="U33" s="2"/>
      <c r="V33" s="394"/>
      <c r="W33" s="398"/>
      <c r="X33" s="3"/>
      <c r="Y33" s="3"/>
      <c r="Z33" s="2"/>
      <c r="AA33" s="394"/>
      <c r="AB33" s="398"/>
      <c r="AC33" s="3"/>
      <c r="AD33" s="3"/>
      <c r="AE33" s="2"/>
      <c r="AF33" s="394"/>
      <c r="AG33" s="398"/>
      <c r="AH33" s="3"/>
      <c r="AI33" s="3"/>
      <c r="AJ33" s="2"/>
      <c r="AK33" s="402"/>
      <c r="AL33" s="398"/>
      <c r="AM33" s="3"/>
      <c r="AN33" s="3"/>
      <c r="AO33" s="2"/>
      <c r="AP33" s="402"/>
      <c r="AQ33" s="398"/>
      <c r="AR33" s="3"/>
      <c r="AS33" s="3"/>
      <c r="AT33" s="2"/>
      <c r="AU33" s="166"/>
      <c r="AV33" s="398"/>
      <c r="AW33" s="3"/>
      <c r="AX33" s="3"/>
      <c r="AY33" s="2"/>
      <c r="AZ33" s="166"/>
      <c r="BA33" s="398"/>
      <c r="BB33" s="409"/>
      <c r="BC33" s="4"/>
      <c r="BD33" s="4"/>
      <c r="BE33" s="166"/>
      <c r="BF33" s="543">
        <f t="shared" si="0"/>
        <v>0</v>
      </c>
      <c r="BG33" s="3"/>
      <c r="BH33" s="3"/>
      <c r="BI33" s="2"/>
      <c r="BJ33" s="5"/>
      <c r="BK33" s="165"/>
    </row>
    <row r="34" spans="1:63">
      <c r="A34" s="22">
        <v>30</v>
      </c>
      <c r="B34" s="16" t="s">
        <v>51</v>
      </c>
      <c r="C34" s="523"/>
      <c r="D34" s="7"/>
      <c r="E34" s="7"/>
      <c r="F34" s="2"/>
      <c r="G34" s="16"/>
      <c r="H34" s="388"/>
      <c r="I34" s="377"/>
      <c r="J34" s="7"/>
      <c r="K34" s="2"/>
      <c r="L34" s="164"/>
      <c r="M34" s="605"/>
      <c r="N34" s="7"/>
      <c r="O34" s="7"/>
      <c r="P34" s="2"/>
      <c r="Q34" s="166"/>
      <c r="R34" s="388"/>
      <c r="S34" s="7"/>
      <c r="T34" s="7"/>
      <c r="U34" s="2"/>
      <c r="V34" s="394"/>
      <c r="W34" s="398"/>
      <c r="X34" s="7"/>
      <c r="Y34" s="7"/>
      <c r="Z34" s="2"/>
      <c r="AA34" s="394"/>
      <c r="AB34" s="398"/>
      <c r="AC34" s="7"/>
      <c r="AD34" s="7"/>
      <c r="AE34" s="2"/>
      <c r="AF34" s="394"/>
      <c r="AG34" s="398"/>
      <c r="AH34" s="7"/>
      <c r="AI34" s="7"/>
      <c r="AJ34" s="2"/>
      <c r="AK34" s="402"/>
      <c r="AL34" s="398"/>
      <c r="AM34" s="7"/>
      <c r="AN34" s="7"/>
      <c r="AO34" s="2"/>
      <c r="AP34" s="402"/>
      <c r="AQ34" s="398"/>
      <c r="AR34" s="7"/>
      <c r="AS34" s="7"/>
      <c r="AT34" s="2"/>
      <c r="AU34" s="166"/>
      <c r="AV34" s="398"/>
      <c r="AW34" s="7"/>
      <c r="AX34" s="7"/>
      <c r="AY34" s="2"/>
      <c r="AZ34" s="166"/>
      <c r="BA34" s="398"/>
      <c r="BB34" s="409"/>
      <c r="BC34" s="4"/>
      <c r="BD34" s="4"/>
      <c r="BE34" s="166"/>
      <c r="BF34" s="543">
        <f t="shared" si="0"/>
        <v>0</v>
      </c>
      <c r="BG34" s="3"/>
      <c r="BH34" s="3"/>
      <c r="BI34" s="2"/>
      <c r="BJ34" s="5"/>
      <c r="BK34" s="165"/>
    </row>
    <row r="35" spans="1:63">
      <c r="A35" s="22">
        <v>31</v>
      </c>
      <c r="B35" s="14" t="s">
        <v>188</v>
      </c>
      <c r="C35" s="523"/>
      <c r="D35" s="7"/>
      <c r="E35" s="7"/>
      <c r="F35" s="2"/>
      <c r="G35" s="16"/>
      <c r="H35" s="388"/>
      <c r="I35" s="377"/>
      <c r="J35" s="7"/>
      <c r="K35" s="2"/>
      <c r="L35" s="164"/>
      <c r="M35" s="605"/>
      <c r="N35" s="7"/>
      <c r="O35" s="7"/>
      <c r="P35" s="2"/>
      <c r="Q35" s="166"/>
      <c r="R35" s="388"/>
      <c r="S35" s="7"/>
      <c r="T35" s="7"/>
      <c r="U35" s="2"/>
      <c r="V35" s="394"/>
      <c r="W35" s="398"/>
      <c r="X35" s="7"/>
      <c r="Y35" s="7"/>
      <c r="Z35" s="2"/>
      <c r="AA35" s="394"/>
      <c r="AB35" s="398"/>
      <c r="AC35" s="7"/>
      <c r="AD35" s="7"/>
      <c r="AE35" s="2"/>
      <c r="AF35" s="394"/>
      <c r="AG35" s="398"/>
      <c r="AH35" s="7"/>
      <c r="AI35" s="7"/>
      <c r="AJ35" s="2"/>
      <c r="AK35" s="402"/>
      <c r="AL35" s="398"/>
      <c r="AM35" s="7"/>
      <c r="AN35" s="7"/>
      <c r="AO35" s="2"/>
      <c r="AP35" s="402"/>
      <c r="AQ35" s="398"/>
      <c r="AR35" s="7"/>
      <c r="AS35" s="7"/>
      <c r="AT35" s="2"/>
      <c r="AU35" s="166"/>
      <c r="AV35" s="398"/>
      <c r="AW35" s="7"/>
      <c r="AX35" s="7"/>
      <c r="AY35" s="2"/>
      <c r="AZ35" s="166"/>
      <c r="BA35" s="398"/>
      <c r="BB35" s="409"/>
      <c r="BC35" s="4"/>
      <c r="BD35" s="4"/>
      <c r="BE35" s="166"/>
      <c r="BF35" s="543">
        <f t="shared" si="0"/>
        <v>0</v>
      </c>
      <c r="BG35" s="3"/>
      <c r="BH35" s="3"/>
      <c r="BI35" s="2"/>
      <c r="BJ35" s="5"/>
      <c r="BK35" s="165"/>
    </row>
    <row r="36" spans="1:63">
      <c r="A36" s="22">
        <v>32</v>
      </c>
      <c r="B36" s="14" t="s">
        <v>52</v>
      </c>
      <c r="C36" s="522"/>
      <c r="D36" s="3"/>
      <c r="E36" s="3"/>
      <c r="F36" s="2"/>
      <c r="G36" s="14"/>
      <c r="H36" s="388"/>
      <c r="I36" s="163"/>
      <c r="J36" s="3"/>
      <c r="K36" s="2"/>
      <c r="L36" s="164"/>
      <c r="M36" s="605"/>
      <c r="N36" s="3"/>
      <c r="O36" s="3"/>
      <c r="P36" s="2"/>
      <c r="Q36" s="166"/>
      <c r="R36" s="388"/>
      <c r="S36" s="3"/>
      <c r="T36" s="3"/>
      <c r="U36" s="2"/>
      <c r="V36" s="394"/>
      <c r="W36" s="398"/>
      <c r="X36" s="3"/>
      <c r="Y36" s="3"/>
      <c r="Z36" s="2"/>
      <c r="AA36" s="394"/>
      <c r="AB36" s="398"/>
      <c r="AC36" s="3"/>
      <c r="AD36" s="3"/>
      <c r="AE36" s="2"/>
      <c r="AF36" s="394"/>
      <c r="AG36" s="398"/>
      <c r="AH36" s="3"/>
      <c r="AI36" s="3"/>
      <c r="AJ36" s="2"/>
      <c r="AK36" s="402"/>
      <c r="AL36" s="398"/>
      <c r="AM36" s="3"/>
      <c r="AN36" s="3"/>
      <c r="AO36" s="2"/>
      <c r="AP36" s="402"/>
      <c r="AQ36" s="398"/>
      <c r="AR36" s="3"/>
      <c r="AS36" s="3"/>
      <c r="AT36" s="2"/>
      <c r="AU36" s="166"/>
      <c r="AV36" s="398"/>
      <c r="AW36" s="3"/>
      <c r="AX36" s="3"/>
      <c r="AY36" s="2"/>
      <c r="AZ36" s="166"/>
      <c r="BA36" s="398"/>
      <c r="BB36" s="409"/>
      <c r="BC36" s="4"/>
      <c r="BD36" s="4"/>
      <c r="BE36" s="166"/>
      <c r="BF36" s="543">
        <f t="shared" si="0"/>
        <v>0</v>
      </c>
      <c r="BG36" s="3"/>
      <c r="BH36" s="3"/>
      <c r="BI36" s="2"/>
      <c r="BJ36" s="5"/>
      <c r="BK36" s="165"/>
    </row>
    <row r="37" spans="1:63">
      <c r="A37" s="22">
        <v>33</v>
      </c>
      <c r="B37" s="14" t="s">
        <v>53</v>
      </c>
      <c r="C37" s="522"/>
      <c r="D37" s="3"/>
      <c r="E37" s="3"/>
      <c r="F37" s="2"/>
      <c r="G37" s="14"/>
      <c r="H37" s="388"/>
      <c r="I37" s="163"/>
      <c r="J37" s="3"/>
      <c r="K37" s="2"/>
      <c r="L37" s="164"/>
      <c r="M37" s="605"/>
      <c r="N37" s="3"/>
      <c r="O37" s="3"/>
      <c r="P37" s="2"/>
      <c r="Q37" s="166"/>
      <c r="R37" s="388"/>
      <c r="S37" s="3"/>
      <c r="T37" s="3"/>
      <c r="U37" s="2"/>
      <c r="V37" s="394"/>
      <c r="W37" s="398"/>
      <c r="X37" s="3"/>
      <c r="Y37" s="3"/>
      <c r="Z37" s="2"/>
      <c r="AA37" s="394"/>
      <c r="AB37" s="398"/>
      <c r="AC37" s="3"/>
      <c r="AD37" s="3"/>
      <c r="AE37" s="2"/>
      <c r="AF37" s="394"/>
      <c r="AG37" s="398"/>
      <c r="AH37" s="3"/>
      <c r="AI37" s="3"/>
      <c r="AJ37" s="2"/>
      <c r="AK37" s="402"/>
      <c r="AL37" s="398"/>
      <c r="AM37" s="3"/>
      <c r="AN37" s="3"/>
      <c r="AO37" s="2"/>
      <c r="AP37" s="402"/>
      <c r="AQ37" s="398"/>
      <c r="AR37" s="3"/>
      <c r="AS37" s="3"/>
      <c r="AT37" s="2"/>
      <c r="AU37" s="166"/>
      <c r="AV37" s="398"/>
      <c r="AW37" s="3"/>
      <c r="AX37" s="3"/>
      <c r="AY37" s="2"/>
      <c r="AZ37" s="166"/>
      <c r="BA37" s="398"/>
      <c r="BB37" s="409"/>
      <c r="BC37" s="4"/>
      <c r="BD37" s="4"/>
      <c r="BE37" s="166"/>
      <c r="BF37" s="543">
        <f t="shared" si="0"/>
        <v>0</v>
      </c>
      <c r="BG37" s="3"/>
      <c r="BH37" s="3"/>
      <c r="BI37" s="2"/>
      <c r="BJ37" s="5"/>
      <c r="BK37" s="165"/>
    </row>
    <row r="38" spans="1:63">
      <c r="A38" s="22">
        <v>34</v>
      </c>
      <c r="B38" s="14" t="s">
        <v>54</v>
      </c>
      <c r="C38" s="522"/>
      <c r="D38" s="3"/>
      <c r="E38" s="3"/>
      <c r="F38" s="2"/>
      <c r="G38" s="14"/>
      <c r="H38" s="388"/>
      <c r="I38" s="163"/>
      <c r="J38" s="3"/>
      <c r="K38" s="2"/>
      <c r="L38" s="164"/>
      <c r="M38" s="605"/>
      <c r="N38" s="3"/>
      <c r="O38" s="3"/>
      <c r="P38" s="2"/>
      <c r="Q38" s="166"/>
      <c r="R38" s="388"/>
      <c r="S38" s="3"/>
      <c r="T38" s="3"/>
      <c r="U38" s="2"/>
      <c r="V38" s="394"/>
      <c r="W38" s="398"/>
      <c r="X38" s="3"/>
      <c r="Y38" s="3"/>
      <c r="Z38" s="2"/>
      <c r="AA38" s="394"/>
      <c r="AB38" s="398"/>
      <c r="AC38" s="3"/>
      <c r="AD38" s="3"/>
      <c r="AE38" s="2"/>
      <c r="AF38" s="394"/>
      <c r="AG38" s="398"/>
      <c r="AH38" s="3"/>
      <c r="AI38" s="3"/>
      <c r="AJ38" s="2"/>
      <c r="AK38" s="402"/>
      <c r="AL38" s="398"/>
      <c r="AM38" s="3"/>
      <c r="AN38" s="3"/>
      <c r="AO38" s="2"/>
      <c r="AP38" s="402"/>
      <c r="AQ38" s="398"/>
      <c r="AR38" s="3"/>
      <c r="AS38" s="3"/>
      <c r="AT38" s="2"/>
      <c r="AU38" s="166"/>
      <c r="AV38" s="398"/>
      <c r="AW38" s="3"/>
      <c r="AX38" s="3"/>
      <c r="AY38" s="2"/>
      <c r="AZ38" s="166"/>
      <c r="BA38" s="398"/>
      <c r="BB38" s="409"/>
      <c r="BC38" s="4"/>
      <c r="BD38" s="4"/>
      <c r="BE38" s="166"/>
      <c r="BF38" s="543">
        <f t="shared" si="0"/>
        <v>0</v>
      </c>
      <c r="BG38" s="3"/>
      <c r="BH38" s="3"/>
      <c r="BI38" s="2"/>
      <c r="BJ38" s="5"/>
      <c r="BK38" s="165"/>
    </row>
    <row r="39" spans="1:63">
      <c r="A39" s="22">
        <v>35</v>
      </c>
      <c r="B39" s="14" t="s">
        <v>55</v>
      </c>
      <c r="C39" s="522"/>
      <c r="D39" s="3"/>
      <c r="E39" s="3"/>
      <c r="F39" s="2"/>
      <c r="G39" s="14"/>
      <c r="H39" s="388"/>
      <c r="I39" s="163"/>
      <c r="J39" s="3"/>
      <c r="K39" s="2"/>
      <c r="L39" s="164"/>
      <c r="M39" s="605"/>
      <c r="N39" s="3"/>
      <c r="O39" s="3"/>
      <c r="P39" s="2"/>
      <c r="Q39" s="166"/>
      <c r="R39" s="388"/>
      <c r="S39" s="3"/>
      <c r="T39" s="3"/>
      <c r="U39" s="2"/>
      <c r="V39" s="394"/>
      <c r="W39" s="398"/>
      <c r="X39" s="3"/>
      <c r="Y39" s="3"/>
      <c r="Z39" s="2"/>
      <c r="AA39" s="394"/>
      <c r="AB39" s="398"/>
      <c r="AC39" s="3"/>
      <c r="AD39" s="3"/>
      <c r="AE39" s="2"/>
      <c r="AF39" s="394"/>
      <c r="AG39" s="398"/>
      <c r="AH39" s="3"/>
      <c r="AI39" s="3"/>
      <c r="AJ39" s="2"/>
      <c r="AK39" s="402"/>
      <c r="AL39" s="398"/>
      <c r="AM39" s="3"/>
      <c r="AN39" s="3"/>
      <c r="AO39" s="2"/>
      <c r="AP39" s="402"/>
      <c r="AQ39" s="398"/>
      <c r="AR39" s="3"/>
      <c r="AS39" s="3"/>
      <c r="AT39" s="2"/>
      <c r="AU39" s="166"/>
      <c r="AV39" s="398"/>
      <c r="AW39" s="3"/>
      <c r="AX39" s="3"/>
      <c r="AY39" s="2"/>
      <c r="AZ39" s="166"/>
      <c r="BA39" s="398"/>
      <c r="BB39" s="409"/>
      <c r="BC39" s="4"/>
      <c r="BD39" s="4"/>
      <c r="BE39" s="166"/>
      <c r="BF39" s="543">
        <f t="shared" si="0"/>
        <v>0</v>
      </c>
      <c r="BG39" s="3"/>
      <c r="BH39" s="3"/>
      <c r="BI39" s="2"/>
      <c r="BJ39" s="5"/>
      <c r="BK39" s="165"/>
    </row>
    <row r="40" spans="1:63">
      <c r="A40" s="22">
        <v>36</v>
      </c>
      <c r="B40" s="14" t="s">
        <v>56</v>
      </c>
      <c r="C40" s="522"/>
      <c r="D40" s="3"/>
      <c r="E40" s="3"/>
      <c r="F40" s="2"/>
      <c r="G40" s="14"/>
      <c r="H40" s="388"/>
      <c r="I40" s="163"/>
      <c r="J40" s="3"/>
      <c r="K40" s="2"/>
      <c r="L40" s="164"/>
      <c r="M40" s="605"/>
      <c r="N40" s="3"/>
      <c r="O40" s="3"/>
      <c r="P40" s="2"/>
      <c r="Q40" s="394"/>
      <c r="R40" s="388"/>
      <c r="S40" s="3"/>
      <c r="T40" s="3"/>
      <c r="U40" s="2"/>
      <c r="V40" s="394"/>
      <c r="W40" s="398"/>
      <c r="X40" s="3"/>
      <c r="Y40" s="3"/>
      <c r="Z40" s="2"/>
      <c r="AA40" s="394"/>
      <c r="AB40" s="398"/>
      <c r="AC40" s="3"/>
      <c r="AD40" s="3"/>
      <c r="AE40" s="2"/>
      <c r="AF40" s="394"/>
      <c r="AG40" s="398"/>
      <c r="AH40" s="3"/>
      <c r="AI40" s="3"/>
      <c r="AJ40" s="2"/>
      <c r="AK40" s="402"/>
      <c r="AL40" s="398"/>
      <c r="AM40" s="3"/>
      <c r="AN40" s="3"/>
      <c r="AO40" s="2"/>
      <c r="AP40" s="402"/>
      <c r="AQ40" s="398"/>
      <c r="AR40" s="3"/>
      <c r="AS40" s="3"/>
      <c r="AT40" s="2"/>
      <c r="AU40" s="166"/>
      <c r="AV40" s="398"/>
      <c r="AW40" s="3"/>
      <c r="AX40" s="3"/>
      <c r="AY40" s="2"/>
      <c r="AZ40" s="166"/>
      <c r="BA40" s="398"/>
      <c r="BB40" s="409"/>
      <c r="BC40" s="4"/>
      <c r="BD40" s="4"/>
      <c r="BE40" s="166"/>
      <c r="BF40" s="543">
        <f t="shared" si="0"/>
        <v>0</v>
      </c>
      <c r="BG40" s="3"/>
      <c r="BH40" s="3"/>
      <c r="BI40" s="2"/>
      <c r="BJ40" s="5"/>
      <c r="BK40" s="165"/>
    </row>
    <row r="41" spans="1:63">
      <c r="A41" s="22">
        <v>37</v>
      </c>
      <c r="B41" s="14" t="s">
        <v>57</v>
      </c>
      <c r="C41" s="522"/>
      <c r="D41" s="3"/>
      <c r="E41" s="3"/>
      <c r="F41" s="2"/>
      <c r="G41" s="14">
        <v>1</v>
      </c>
      <c r="H41" s="388"/>
      <c r="I41" s="163"/>
      <c r="J41" s="3"/>
      <c r="K41" s="2"/>
      <c r="L41" s="164"/>
      <c r="M41" s="605"/>
      <c r="N41" s="3"/>
      <c r="O41" s="3"/>
      <c r="P41" s="2"/>
      <c r="Q41" s="394">
        <v>1</v>
      </c>
      <c r="R41" s="388"/>
      <c r="S41" s="3"/>
      <c r="T41" s="3"/>
      <c r="U41" s="2"/>
      <c r="V41" s="394"/>
      <c r="W41" s="398"/>
      <c r="X41" s="3"/>
      <c r="Y41" s="3"/>
      <c r="Z41" s="2"/>
      <c r="AA41" s="394"/>
      <c r="AB41" s="398"/>
      <c r="AC41" s="3"/>
      <c r="AD41" s="3"/>
      <c r="AE41" s="2"/>
      <c r="AF41" s="394"/>
      <c r="AG41" s="398"/>
      <c r="AH41" s="3"/>
      <c r="AI41" s="3"/>
      <c r="AJ41" s="2"/>
      <c r="AK41" s="402"/>
      <c r="AL41" s="398"/>
      <c r="AM41" s="3"/>
      <c r="AN41" s="3"/>
      <c r="AO41" s="2"/>
      <c r="AP41" s="402"/>
      <c r="AQ41" s="398"/>
      <c r="AR41" s="3"/>
      <c r="AS41" s="3"/>
      <c r="AT41" s="2"/>
      <c r="AU41" s="166"/>
      <c r="AV41" s="398"/>
      <c r="AW41" s="3"/>
      <c r="AX41" s="3"/>
      <c r="AY41" s="2"/>
      <c r="AZ41" s="166"/>
      <c r="BA41" s="398"/>
      <c r="BB41" s="409"/>
      <c r="BC41" s="4"/>
      <c r="BD41" s="4"/>
      <c r="BE41" s="166"/>
      <c r="BF41" s="543">
        <f t="shared" si="0"/>
        <v>0</v>
      </c>
      <c r="BG41" s="3"/>
      <c r="BH41" s="3"/>
      <c r="BI41" s="2"/>
      <c r="BJ41" s="5">
        <v>2</v>
      </c>
      <c r="BK41" s="165"/>
    </row>
    <row r="42" spans="1:63">
      <c r="A42" s="22">
        <v>38</v>
      </c>
      <c r="B42" s="14" t="s">
        <v>58</v>
      </c>
      <c r="C42" s="522">
        <v>1</v>
      </c>
      <c r="D42" s="3"/>
      <c r="E42" s="3">
        <v>1</v>
      </c>
      <c r="F42" s="2"/>
      <c r="G42" s="14"/>
      <c r="H42" s="388"/>
      <c r="I42" s="163"/>
      <c r="J42" s="3"/>
      <c r="K42" s="2"/>
      <c r="L42" s="164"/>
      <c r="M42" s="605"/>
      <c r="N42" s="3"/>
      <c r="O42" s="3"/>
      <c r="P42" s="2"/>
      <c r="Q42" s="394"/>
      <c r="R42" s="388"/>
      <c r="S42" s="3"/>
      <c r="T42" s="3"/>
      <c r="U42" s="2"/>
      <c r="V42" s="394"/>
      <c r="W42" s="398"/>
      <c r="X42" s="3"/>
      <c r="Y42" s="3"/>
      <c r="Z42" s="2"/>
      <c r="AA42" s="394"/>
      <c r="AB42" s="398"/>
      <c r="AC42" s="3"/>
      <c r="AD42" s="3"/>
      <c r="AE42" s="2"/>
      <c r="AF42" s="394"/>
      <c r="AG42" s="398"/>
      <c r="AH42" s="3"/>
      <c r="AI42" s="3"/>
      <c r="AJ42" s="2"/>
      <c r="AK42" s="402"/>
      <c r="AL42" s="398"/>
      <c r="AM42" s="3"/>
      <c r="AN42" s="3"/>
      <c r="AO42" s="2"/>
      <c r="AP42" s="402"/>
      <c r="AQ42" s="398"/>
      <c r="AR42" s="3"/>
      <c r="AS42" s="3"/>
      <c r="AT42" s="2"/>
      <c r="AU42" s="166"/>
      <c r="AV42" s="398"/>
      <c r="AW42" s="3"/>
      <c r="AX42" s="3"/>
      <c r="AY42" s="2"/>
      <c r="AZ42" s="166"/>
      <c r="BA42" s="398"/>
      <c r="BB42" s="409"/>
      <c r="BC42" s="4"/>
      <c r="BD42" s="4"/>
      <c r="BE42" s="166"/>
      <c r="BF42" s="543">
        <f t="shared" si="0"/>
        <v>1</v>
      </c>
      <c r="BG42" s="3"/>
      <c r="BH42" s="3">
        <v>1</v>
      </c>
      <c r="BI42" s="2"/>
      <c r="BJ42" s="5"/>
      <c r="BK42" s="165">
        <v>1</v>
      </c>
    </row>
    <row r="43" spans="1:63">
      <c r="A43" s="22">
        <v>39</v>
      </c>
      <c r="B43" s="14" t="s">
        <v>59</v>
      </c>
      <c r="C43" s="522"/>
      <c r="D43" s="3"/>
      <c r="E43" s="3"/>
      <c r="F43" s="2"/>
      <c r="G43" s="14"/>
      <c r="H43" s="388"/>
      <c r="I43" s="163"/>
      <c r="J43" s="3"/>
      <c r="K43" s="2"/>
      <c r="L43" s="164"/>
      <c r="M43" s="605"/>
      <c r="N43" s="3"/>
      <c r="O43" s="3"/>
      <c r="P43" s="2"/>
      <c r="Q43" s="394"/>
      <c r="R43" s="388"/>
      <c r="S43" s="3"/>
      <c r="T43" s="3"/>
      <c r="U43" s="2"/>
      <c r="V43" s="394"/>
      <c r="W43" s="398"/>
      <c r="X43" s="3"/>
      <c r="Y43" s="3"/>
      <c r="Z43" s="2"/>
      <c r="AA43" s="394"/>
      <c r="AB43" s="398"/>
      <c r="AC43" s="3"/>
      <c r="AD43" s="3"/>
      <c r="AE43" s="2"/>
      <c r="AF43" s="394"/>
      <c r="AG43" s="398"/>
      <c r="AH43" s="3"/>
      <c r="AI43" s="3"/>
      <c r="AJ43" s="2"/>
      <c r="AK43" s="402"/>
      <c r="AL43" s="398"/>
      <c r="AM43" s="3"/>
      <c r="AN43" s="3"/>
      <c r="AO43" s="2"/>
      <c r="AP43" s="402"/>
      <c r="AQ43" s="398"/>
      <c r="AR43" s="3"/>
      <c r="AS43" s="3"/>
      <c r="AT43" s="2"/>
      <c r="AU43" s="166"/>
      <c r="AV43" s="398"/>
      <c r="AW43" s="3"/>
      <c r="AX43" s="3"/>
      <c r="AY43" s="2"/>
      <c r="AZ43" s="166"/>
      <c r="BA43" s="398"/>
      <c r="BB43" s="409"/>
      <c r="BC43" s="4"/>
      <c r="BD43" s="4"/>
      <c r="BE43" s="166"/>
      <c r="BF43" s="543">
        <f t="shared" si="0"/>
        <v>0</v>
      </c>
      <c r="BG43" s="3"/>
      <c r="BH43" s="3"/>
      <c r="BI43" s="2"/>
      <c r="BJ43" s="5"/>
      <c r="BK43" s="165"/>
    </row>
    <row r="44" spans="1:63">
      <c r="A44" s="22">
        <v>40</v>
      </c>
      <c r="B44" s="14" t="s">
        <v>187</v>
      </c>
      <c r="C44" s="522"/>
      <c r="D44" s="3"/>
      <c r="E44" s="3"/>
      <c r="F44" s="2"/>
      <c r="G44" s="14"/>
      <c r="H44" s="388"/>
      <c r="I44" s="163"/>
      <c r="J44" s="3"/>
      <c r="K44" s="2"/>
      <c r="L44" s="164"/>
      <c r="M44" s="605"/>
      <c r="N44" s="3"/>
      <c r="O44" s="3"/>
      <c r="P44" s="2"/>
      <c r="Q44" s="394"/>
      <c r="R44" s="388"/>
      <c r="S44" s="3"/>
      <c r="T44" s="3"/>
      <c r="U44" s="2"/>
      <c r="V44" s="394"/>
      <c r="W44" s="398"/>
      <c r="X44" s="3"/>
      <c r="Y44" s="3"/>
      <c r="Z44" s="2"/>
      <c r="AA44" s="394"/>
      <c r="AB44" s="398"/>
      <c r="AC44" s="3"/>
      <c r="AD44" s="3"/>
      <c r="AE44" s="2"/>
      <c r="AF44" s="394"/>
      <c r="AG44" s="398"/>
      <c r="AH44" s="3"/>
      <c r="AI44" s="3"/>
      <c r="AJ44" s="2"/>
      <c r="AK44" s="402"/>
      <c r="AL44" s="398"/>
      <c r="AM44" s="3"/>
      <c r="AN44" s="3"/>
      <c r="AO44" s="2"/>
      <c r="AP44" s="402"/>
      <c r="AQ44" s="398"/>
      <c r="AR44" s="3"/>
      <c r="AS44" s="3"/>
      <c r="AT44" s="2"/>
      <c r="AU44" s="166"/>
      <c r="AV44" s="398"/>
      <c r="AW44" s="3"/>
      <c r="AX44" s="3"/>
      <c r="AY44" s="2"/>
      <c r="AZ44" s="166"/>
      <c r="BA44" s="398"/>
      <c r="BB44" s="409"/>
      <c r="BC44" s="4"/>
      <c r="BD44" s="4"/>
      <c r="BE44" s="166"/>
      <c r="BF44" s="543">
        <f t="shared" si="0"/>
        <v>0</v>
      </c>
      <c r="BG44" s="3"/>
      <c r="BH44" s="3"/>
      <c r="BI44" s="2"/>
      <c r="BJ44" s="5"/>
      <c r="BK44" s="165"/>
    </row>
    <row r="45" spans="1:63">
      <c r="A45" s="22">
        <v>41</v>
      </c>
      <c r="B45" s="14" t="s">
        <v>60</v>
      </c>
      <c r="C45" s="522">
        <v>1</v>
      </c>
      <c r="D45" s="3"/>
      <c r="E45" s="3"/>
      <c r="F45" s="2">
        <v>1</v>
      </c>
      <c r="G45" s="14"/>
      <c r="H45" s="388"/>
      <c r="I45" s="163"/>
      <c r="J45" s="3"/>
      <c r="K45" s="2"/>
      <c r="L45" s="164"/>
      <c r="M45" s="605"/>
      <c r="N45" s="3"/>
      <c r="O45" s="3"/>
      <c r="P45" s="2"/>
      <c r="Q45" s="394"/>
      <c r="R45" s="388">
        <v>1</v>
      </c>
      <c r="S45" s="3"/>
      <c r="T45" s="3"/>
      <c r="U45" s="2"/>
      <c r="V45" s="394"/>
      <c r="W45" s="398"/>
      <c r="X45" s="3"/>
      <c r="Y45" s="3"/>
      <c r="Z45" s="2"/>
      <c r="AA45" s="394"/>
      <c r="AB45" s="398"/>
      <c r="AC45" s="3"/>
      <c r="AD45" s="3"/>
      <c r="AE45" s="2"/>
      <c r="AF45" s="394"/>
      <c r="AG45" s="398"/>
      <c r="AH45" s="3"/>
      <c r="AI45" s="3"/>
      <c r="AJ45" s="2"/>
      <c r="AK45" s="402"/>
      <c r="AL45" s="398"/>
      <c r="AM45" s="3"/>
      <c r="AN45" s="3"/>
      <c r="AO45" s="2"/>
      <c r="AP45" s="402">
        <v>1</v>
      </c>
      <c r="AQ45" s="398"/>
      <c r="AR45" s="3"/>
      <c r="AS45" s="3"/>
      <c r="AT45" s="2"/>
      <c r="AU45" s="166"/>
      <c r="AV45" s="398"/>
      <c r="AW45" s="3"/>
      <c r="AX45" s="3"/>
      <c r="AY45" s="2"/>
      <c r="AZ45" s="166"/>
      <c r="BA45" s="398"/>
      <c r="BB45" s="409"/>
      <c r="BC45" s="4"/>
      <c r="BD45" s="4"/>
      <c r="BE45" s="166"/>
      <c r="BF45" s="543">
        <f t="shared" si="0"/>
        <v>2</v>
      </c>
      <c r="BG45" s="3"/>
      <c r="BH45" s="3"/>
      <c r="BI45" s="2">
        <v>1</v>
      </c>
      <c r="BJ45" s="5">
        <v>1</v>
      </c>
      <c r="BK45" s="165"/>
    </row>
    <row r="46" spans="1:63">
      <c r="A46" s="22">
        <v>42</v>
      </c>
      <c r="B46" s="14" t="s">
        <v>61</v>
      </c>
      <c r="C46" s="522">
        <v>1</v>
      </c>
      <c r="D46" s="3"/>
      <c r="E46" s="3"/>
      <c r="F46" s="2"/>
      <c r="G46" s="14"/>
      <c r="H46" s="388"/>
      <c r="I46" s="163"/>
      <c r="J46" s="3"/>
      <c r="K46" s="2"/>
      <c r="L46" s="164"/>
      <c r="M46" s="605"/>
      <c r="N46" s="3"/>
      <c r="O46" s="3"/>
      <c r="P46" s="2"/>
      <c r="Q46" s="394"/>
      <c r="R46" s="388"/>
      <c r="S46" s="3"/>
      <c r="T46" s="3"/>
      <c r="U46" s="2"/>
      <c r="V46" s="394"/>
      <c r="W46" s="398"/>
      <c r="X46" s="3"/>
      <c r="Y46" s="3"/>
      <c r="Z46" s="2"/>
      <c r="AA46" s="394"/>
      <c r="AB46" s="398"/>
      <c r="AC46" s="3"/>
      <c r="AD46" s="3"/>
      <c r="AE46" s="2"/>
      <c r="AF46" s="394"/>
      <c r="AG46" s="398"/>
      <c r="AH46" s="3"/>
      <c r="AI46" s="3"/>
      <c r="AJ46" s="2"/>
      <c r="AK46" s="402"/>
      <c r="AL46" s="398"/>
      <c r="AM46" s="3"/>
      <c r="AN46" s="3"/>
      <c r="AO46" s="2"/>
      <c r="AP46" s="402"/>
      <c r="AQ46" s="398"/>
      <c r="AR46" s="3"/>
      <c r="AS46" s="3"/>
      <c r="AT46" s="2"/>
      <c r="AU46" s="166"/>
      <c r="AV46" s="398"/>
      <c r="AW46" s="3"/>
      <c r="AX46" s="3"/>
      <c r="AY46" s="2"/>
      <c r="AZ46" s="166"/>
      <c r="BA46" s="398"/>
      <c r="BB46" s="409"/>
      <c r="BC46" s="4"/>
      <c r="BD46" s="4"/>
      <c r="BE46" s="166"/>
      <c r="BF46" s="543">
        <f t="shared" si="0"/>
        <v>1</v>
      </c>
      <c r="BG46" s="3"/>
      <c r="BH46" s="3"/>
      <c r="BI46" s="2"/>
      <c r="BJ46" s="5"/>
      <c r="BK46" s="165"/>
    </row>
    <row r="47" spans="1:63">
      <c r="A47" s="22">
        <v>43</v>
      </c>
      <c r="B47" s="14" t="s">
        <v>62</v>
      </c>
      <c r="C47" s="522"/>
      <c r="D47" s="3"/>
      <c r="E47" s="3"/>
      <c r="F47" s="2"/>
      <c r="G47" s="14"/>
      <c r="H47" s="388"/>
      <c r="I47" s="163"/>
      <c r="J47" s="3"/>
      <c r="K47" s="2"/>
      <c r="L47" s="164"/>
      <c r="M47" s="605"/>
      <c r="N47" s="3"/>
      <c r="O47" s="3"/>
      <c r="P47" s="2"/>
      <c r="Q47" s="394"/>
      <c r="R47" s="388"/>
      <c r="S47" s="3"/>
      <c r="T47" s="3"/>
      <c r="U47" s="2"/>
      <c r="V47" s="394"/>
      <c r="W47" s="398"/>
      <c r="X47" s="3"/>
      <c r="Y47" s="3"/>
      <c r="Z47" s="2"/>
      <c r="AA47" s="394"/>
      <c r="AB47" s="398"/>
      <c r="AC47" s="3"/>
      <c r="AD47" s="3"/>
      <c r="AE47" s="2"/>
      <c r="AF47" s="394"/>
      <c r="AG47" s="398"/>
      <c r="AH47" s="3"/>
      <c r="AI47" s="3"/>
      <c r="AJ47" s="2"/>
      <c r="AK47" s="402"/>
      <c r="AL47" s="398"/>
      <c r="AM47" s="3"/>
      <c r="AN47" s="3"/>
      <c r="AO47" s="2"/>
      <c r="AP47" s="402"/>
      <c r="AQ47" s="398"/>
      <c r="AR47" s="3"/>
      <c r="AS47" s="3"/>
      <c r="AT47" s="2"/>
      <c r="AU47" s="166"/>
      <c r="AV47" s="398"/>
      <c r="AW47" s="3"/>
      <c r="AX47" s="3"/>
      <c r="AY47" s="2"/>
      <c r="AZ47" s="166"/>
      <c r="BA47" s="398"/>
      <c r="BB47" s="409"/>
      <c r="BC47" s="4"/>
      <c r="BD47" s="4"/>
      <c r="BE47" s="166"/>
      <c r="BF47" s="543">
        <f t="shared" si="0"/>
        <v>0</v>
      </c>
      <c r="BG47" s="3"/>
      <c r="BH47" s="3"/>
      <c r="BI47" s="2"/>
      <c r="BJ47" s="5"/>
      <c r="BK47" s="165"/>
    </row>
    <row r="48" spans="1:63">
      <c r="A48" s="22">
        <v>44</v>
      </c>
      <c r="B48" s="14" t="s">
        <v>63</v>
      </c>
      <c r="C48" s="522"/>
      <c r="D48" s="3"/>
      <c r="E48" s="3"/>
      <c r="F48" s="2"/>
      <c r="G48" s="14"/>
      <c r="H48" s="388"/>
      <c r="I48" s="163"/>
      <c r="J48" s="3"/>
      <c r="K48" s="2"/>
      <c r="L48" s="164"/>
      <c r="M48" s="605"/>
      <c r="N48" s="3"/>
      <c r="O48" s="3"/>
      <c r="P48" s="2"/>
      <c r="Q48" s="394"/>
      <c r="R48" s="388"/>
      <c r="S48" s="3"/>
      <c r="T48" s="3"/>
      <c r="U48" s="2"/>
      <c r="V48" s="394"/>
      <c r="W48" s="398"/>
      <c r="X48" s="3"/>
      <c r="Y48" s="3"/>
      <c r="Z48" s="2"/>
      <c r="AA48" s="394"/>
      <c r="AB48" s="398"/>
      <c r="AC48" s="3"/>
      <c r="AD48" s="3"/>
      <c r="AE48" s="2"/>
      <c r="AF48" s="394"/>
      <c r="AG48" s="398"/>
      <c r="AH48" s="3"/>
      <c r="AI48" s="3"/>
      <c r="AJ48" s="2"/>
      <c r="AK48" s="402"/>
      <c r="AL48" s="398"/>
      <c r="AM48" s="3"/>
      <c r="AN48" s="3"/>
      <c r="AO48" s="2"/>
      <c r="AP48" s="402"/>
      <c r="AQ48" s="398"/>
      <c r="AR48" s="3"/>
      <c r="AS48" s="3"/>
      <c r="AT48" s="2"/>
      <c r="AU48" s="166"/>
      <c r="AV48" s="398"/>
      <c r="AW48" s="3"/>
      <c r="AX48" s="3"/>
      <c r="AY48" s="2"/>
      <c r="AZ48" s="166"/>
      <c r="BA48" s="398"/>
      <c r="BB48" s="409"/>
      <c r="BC48" s="4"/>
      <c r="BD48" s="4"/>
      <c r="BE48" s="166"/>
      <c r="BF48" s="543">
        <f t="shared" si="0"/>
        <v>0</v>
      </c>
      <c r="BG48" s="3"/>
      <c r="BH48" s="3"/>
      <c r="BI48" s="2"/>
      <c r="BJ48" s="5"/>
      <c r="BK48" s="165"/>
    </row>
    <row r="49" spans="1:63">
      <c r="A49" s="22">
        <v>45</v>
      </c>
      <c r="B49" s="14" t="s">
        <v>64</v>
      </c>
      <c r="C49" s="522"/>
      <c r="D49" s="3"/>
      <c r="E49" s="3"/>
      <c r="F49" s="2"/>
      <c r="G49" s="14"/>
      <c r="H49" s="388"/>
      <c r="I49" s="163"/>
      <c r="J49" s="3"/>
      <c r="K49" s="2"/>
      <c r="L49" s="164"/>
      <c r="M49" s="605"/>
      <c r="N49" s="3"/>
      <c r="O49" s="3"/>
      <c r="P49" s="2"/>
      <c r="Q49" s="394"/>
      <c r="R49" s="388"/>
      <c r="S49" s="3"/>
      <c r="T49" s="3"/>
      <c r="U49" s="2"/>
      <c r="V49" s="394"/>
      <c r="W49" s="398"/>
      <c r="X49" s="3"/>
      <c r="Y49" s="3"/>
      <c r="Z49" s="2"/>
      <c r="AA49" s="394"/>
      <c r="AB49" s="398"/>
      <c r="AC49" s="3"/>
      <c r="AD49" s="3"/>
      <c r="AE49" s="2"/>
      <c r="AF49" s="394"/>
      <c r="AG49" s="398"/>
      <c r="AH49" s="3"/>
      <c r="AI49" s="3"/>
      <c r="AJ49" s="2"/>
      <c r="AK49" s="402"/>
      <c r="AL49" s="398"/>
      <c r="AM49" s="3"/>
      <c r="AN49" s="3"/>
      <c r="AO49" s="2"/>
      <c r="AP49" s="402"/>
      <c r="AQ49" s="398"/>
      <c r="AR49" s="3"/>
      <c r="AS49" s="3"/>
      <c r="AT49" s="2"/>
      <c r="AU49" s="166"/>
      <c r="AV49" s="398"/>
      <c r="AW49" s="3"/>
      <c r="AX49" s="3"/>
      <c r="AY49" s="2"/>
      <c r="AZ49" s="166"/>
      <c r="BA49" s="398"/>
      <c r="BB49" s="409"/>
      <c r="BC49" s="4"/>
      <c r="BD49" s="4"/>
      <c r="BE49" s="166"/>
      <c r="BF49" s="543">
        <f t="shared" si="0"/>
        <v>0</v>
      </c>
      <c r="BG49" s="3"/>
      <c r="BH49" s="3"/>
      <c r="BI49" s="2"/>
      <c r="BJ49" s="5"/>
      <c r="BK49" s="165">
        <v>1</v>
      </c>
    </row>
    <row r="50" spans="1:63">
      <c r="A50" s="22">
        <v>46</v>
      </c>
      <c r="B50" s="14" t="s">
        <v>65</v>
      </c>
      <c r="C50" s="522"/>
      <c r="D50" s="3"/>
      <c r="E50" s="3"/>
      <c r="F50" s="2"/>
      <c r="G50" s="14"/>
      <c r="H50" s="388"/>
      <c r="I50" s="163"/>
      <c r="J50" s="3"/>
      <c r="K50" s="2"/>
      <c r="L50" s="164"/>
      <c r="M50" s="605"/>
      <c r="N50" s="3"/>
      <c r="O50" s="3"/>
      <c r="P50" s="2"/>
      <c r="Q50" s="393"/>
      <c r="R50" s="388"/>
      <c r="S50" s="3"/>
      <c r="T50" s="3"/>
      <c r="U50" s="2"/>
      <c r="V50" s="394"/>
      <c r="W50" s="398"/>
      <c r="X50" s="3"/>
      <c r="Y50" s="3"/>
      <c r="Z50" s="2"/>
      <c r="AA50" s="394"/>
      <c r="AB50" s="398"/>
      <c r="AC50" s="3"/>
      <c r="AD50" s="3"/>
      <c r="AE50" s="2"/>
      <c r="AF50" s="394"/>
      <c r="AG50" s="398"/>
      <c r="AH50" s="3"/>
      <c r="AI50" s="3"/>
      <c r="AJ50" s="2"/>
      <c r="AK50" s="402"/>
      <c r="AL50" s="398"/>
      <c r="AM50" s="3"/>
      <c r="AN50" s="3"/>
      <c r="AO50" s="2"/>
      <c r="AP50" s="402"/>
      <c r="AQ50" s="398"/>
      <c r="AR50" s="3"/>
      <c r="AS50" s="3"/>
      <c r="AT50" s="2"/>
      <c r="AU50" s="166"/>
      <c r="AV50" s="398"/>
      <c r="AW50" s="3"/>
      <c r="AX50" s="3"/>
      <c r="AY50" s="2"/>
      <c r="AZ50" s="166"/>
      <c r="BA50" s="398"/>
      <c r="BB50" s="409"/>
      <c r="BC50" s="4"/>
      <c r="BD50" s="4"/>
      <c r="BE50" s="166"/>
      <c r="BF50" s="543">
        <f t="shared" si="0"/>
        <v>0</v>
      </c>
      <c r="BG50" s="3"/>
      <c r="BH50" s="3"/>
      <c r="BI50" s="2"/>
      <c r="BJ50" s="5"/>
      <c r="BK50" s="165"/>
    </row>
    <row r="51" spans="1:63">
      <c r="A51" s="22">
        <v>47</v>
      </c>
      <c r="B51" s="14" t="s">
        <v>66</v>
      </c>
      <c r="C51" s="522"/>
      <c r="D51" s="3"/>
      <c r="E51" s="3"/>
      <c r="F51" s="2"/>
      <c r="G51" s="14"/>
      <c r="H51" s="388"/>
      <c r="I51" s="163"/>
      <c r="J51" s="3"/>
      <c r="K51" s="2"/>
      <c r="L51" s="164"/>
      <c r="M51" s="605"/>
      <c r="N51" s="3"/>
      <c r="O51" s="3"/>
      <c r="P51" s="2"/>
      <c r="Q51" s="393"/>
      <c r="R51" s="388"/>
      <c r="S51" s="3"/>
      <c r="T51" s="3"/>
      <c r="U51" s="2"/>
      <c r="V51" s="394"/>
      <c r="W51" s="398"/>
      <c r="X51" s="3"/>
      <c r="Y51" s="3"/>
      <c r="Z51" s="2"/>
      <c r="AA51" s="394"/>
      <c r="AB51" s="398"/>
      <c r="AC51" s="3"/>
      <c r="AD51" s="3"/>
      <c r="AE51" s="2"/>
      <c r="AF51" s="394"/>
      <c r="AG51" s="398"/>
      <c r="AH51" s="3"/>
      <c r="AI51" s="3"/>
      <c r="AJ51" s="2"/>
      <c r="AK51" s="402"/>
      <c r="AL51" s="398"/>
      <c r="AM51" s="3"/>
      <c r="AN51" s="3"/>
      <c r="AO51" s="2"/>
      <c r="AP51" s="402"/>
      <c r="AQ51" s="398"/>
      <c r="AR51" s="3"/>
      <c r="AS51" s="3"/>
      <c r="AT51" s="2"/>
      <c r="AU51" s="166"/>
      <c r="AV51" s="398"/>
      <c r="AW51" s="3"/>
      <c r="AX51" s="3"/>
      <c r="AY51" s="2"/>
      <c r="AZ51" s="166"/>
      <c r="BA51" s="398"/>
      <c r="BB51" s="409"/>
      <c r="BC51" s="4"/>
      <c r="BD51" s="4"/>
      <c r="BE51" s="166"/>
      <c r="BF51" s="543">
        <f t="shared" si="0"/>
        <v>0</v>
      </c>
      <c r="BG51" s="3"/>
      <c r="BH51" s="3"/>
      <c r="BI51" s="2"/>
      <c r="BJ51" s="5"/>
      <c r="BK51" s="165"/>
    </row>
    <row r="52" spans="1:63">
      <c r="A52" s="22">
        <v>48</v>
      </c>
      <c r="B52" s="14" t="s">
        <v>67</v>
      </c>
      <c r="C52" s="522"/>
      <c r="D52" s="3"/>
      <c r="E52" s="3"/>
      <c r="F52" s="2"/>
      <c r="G52" s="14"/>
      <c r="H52" s="388"/>
      <c r="I52" s="163"/>
      <c r="J52" s="3"/>
      <c r="K52" s="2"/>
      <c r="L52" s="164"/>
      <c r="M52" s="605">
        <v>1</v>
      </c>
      <c r="N52" s="3"/>
      <c r="O52" s="3"/>
      <c r="P52" s="2"/>
      <c r="Q52" s="393"/>
      <c r="R52" s="388"/>
      <c r="S52" s="3"/>
      <c r="T52" s="3"/>
      <c r="U52" s="2"/>
      <c r="V52" s="394"/>
      <c r="W52" s="398"/>
      <c r="X52" s="3"/>
      <c r="Y52" s="3"/>
      <c r="Z52" s="2"/>
      <c r="AA52" s="394"/>
      <c r="AB52" s="398"/>
      <c r="AC52" s="3"/>
      <c r="AD52" s="3"/>
      <c r="AE52" s="2"/>
      <c r="AF52" s="394"/>
      <c r="AG52" s="398"/>
      <c r="AH52" s="3"/>
      <c r="AI52" s="3"/>
      <c r="AJ52" s="2"/>
      <c r="AK52" s="402"/>
      <c r="AL52" s="398"/>
      <c r="AM52" s="3"/>
      <c r="AN52" s="3"/>
      <c r="AO52" s="2"/>
      <c r="AP52" s="402"/>
      <c r="AQ52" s="398"/>
      <c r="AR52" s="3"/>
      <c r="AS52" s="3"/>
      <c r="AT52" s="2"/>
      <c r="AU52" s="166"/>
      <c r="AV52" s="398"/>
      <c r="AW52" s="3"/>
      <c r="AX52" s="3"/>
      <c r="AY52" s="2"/>
      <c r="AZ52" s="166"/>
      <c r="BA52" s="398"/>
      <c r="BB52" s="409"/>
      <c r="BC52" s="4"/>
      <c r="BD52" s="4"/>
      <c r="BE52" s="166"/>
      <c r="BF52" s="543">
        <f t="shared" si="0"/>
        <v>1</v>
      </c>
      <c r="BG52" s="3"/>
      <c r="BH52" s="3"/>
      <c r="BI52" s="2"/>
      <c r="BJ52" s="5"/>
      <c r="BK52" s="165"/>
    </row>
    <row r="53" spans="1:63">
      <c r="A53" s="22">
        <v>49</v>
      </c>
      <c r="B53" s="14" t="s">
        <v>68</v>
      </c>
      <c r="C53" s="522"/>
      <c r="D53" s="3"/>
      <c r="E53" s="3"/>
      <c r="F53" s="2"/>
      <c r="G53" s="14"/>
      <c r="H53" s="388"/>
      <c r="I53" s="163"/>
      <c r="J53" s="3"/>
      <c r="K53" s="2"/>
      <c r="L53" s="164"/>
      <c r="M53" s="605"/>
      <c r="N53" s="3"/>
      <c r="O53" s="3"/>
      <c r="P53" s="2"/>
      <c r="Q53" s="393"/>
      <c r="R53" s="388"/>
      <c r="S53" s="3"/>
      <c r="T53" s="3"/>
      <c r="U53" s="2"/>
      <c r="V53" s="394"/>
      <c r="W53" s="398"/>
      <c r="X53" s="3"/>
      <c r="Y53" s="3"/>
      <c r="Z53" s="2"/>
      <c r="AA53" s="394"/>
      <c r="AB53" s="398"/>
      <c r="AC53" s="3"/>
      <c r="AD53" s="3"/>
      <c r="AE53" s="2"/>
      <c r="AF53" s="394"/>
      <c r="AG53" s="398"/>
      <c r="AH53" s="3"/>
      <c r="AI53" s="3"/>
      <c r="AJ53" s="2"/>
      <c r="AK53" s="402"/>
      <c r="AL53" s="398"/>
      <c r="AM53" s="3"/>
      <c r="AN53" s="3"/>
      <c r="AO53" s="2"/>
      <c r="AP53" s="402"/>
      <c r="AQ53" s="398"/>
      <c r="AR53" s="3"/>
      <c r="AS53" s="3"/>
      <c r="AT53" s="2"/>
      <c r="AU53" s="166"/>
      <c r="AV53" s="398"/>
      <c r="AW53" s="3"/>
      <c r="AX53" s="3"/>
      <c r="AY53" s="2"/>
      <c r="AZ53" s="166"/>
      <c r="BA53" s="398"/>
      <c r="BB53" s="409"/>
      <c r="BC53" s="4"/>
      <c r="BD53" s="4"/>
      <c r="BE53" s="166"/>
      <c r="BF53" s="543">
        <f t="shared" si="0"/>
        <v>0</v>
      </c>
      <c r="BG53" s="3"/>
      <c r="BH53" s="3"/>
      <c r="BI53" s="2"/>
      <c r="BJ53" s="5"/>
      <c r="BK53" s="165"/>
    </row>
    <row r="54" spans="1:63">
      <c r="A54" s="22">
        <v>50</v>
      </c>
      <c r="B54" s="14" t="s">
        <v>69</v>
      </c>
      <c r="C54" s="522"/>
      <c r="D54" s="3"/>
      <c r="E54" s="3"/>
      <c r="F54" s="2"/>
      <c r="G54" s="14"/>
      <c r="H54" s="388"/>
      <c r="I54" s="163"/>
      <c r="J54" s="3"/>
      <c r="K54" s="2"/>
      <c r="L54" s="164"/>
      <c r="M54" s="605"/>
      <c r="N54" s="3"/>
      <c r="O54" s="3"/>
      <c r="P54" s="2"/>
      <c r="Q54" s="393"/>
      <c r="R54" s="388"/>
      <c r="S54" s="3"/>
      <c r="T54" s="3"/>
      <c r="U54" s="2"/>
      <c r="V54" s="394"/>
      <c r="W54" s="398"/>
      <c r="X54" s="3"/>
      <c r="Y54" s="3"/>
      <c r="Z54" s="2"/>
      <c r="AA54" s="394"/>
      <c r="AB54" s="398"/>
      <c r="AC54" s="3"/>
      <c r="AD54" s="3"/>
      <c r="AE54" s="2"/>
      <c r="AF54" s="394"/>
      <c r="AG54" s="398"/>
      <c r="AH54" s="3"/>
      <c r="AI54" s="3"/>
      <c r="AJ54" s="2"/>
      <c r="AK54" s="402"/>
      <c r="AL54" s="398"/>
      <c r="AM54" s="3"/>
      <c r="AN54" s="3"/>
      <c r="AO54" s="2"/>
      <c r="AP54" s="402"/>
      <c r="AQ54" s="398"/>
      <c r="AR54" s="3"/>
      <c r="AS54" s="3"/>
      <c r="AT54" s="2"/>
      <c r="AU54" s="166"/>
      <c r="AV54" s="398"/>
      <c r="AW54" s="3"/>
      <c r="AX54" s="3"/>
      <c r="AY54" s="2"/>
      <c r="AZ54" s="166"/>
      <c r="BA54" s="398"/>
      <c r="BB54" s="409"/>
      <c r="BC54" s="4"/>
      <c r="BD54" s="4"/>
      <c r="BE54" s="166"/>
      <c r="BF54" s="543">
        <f t="shared" si="0"/>
        <v>0</v>
      </c>
      <c r="BG54" s="3"/>
      <c r="BH54" s="3"/>
      <c r="BI54" s="2"/>
      <c r="BJ54" s="5"/>
      <c r="BK54" s="165"/>
    </row>
    <row r="55" spans="1:63">
      <c r="A55" s="22">
        <v>51</v>
      </c>
      <c r="B55" s="14" t="s">
        <v>70</v>
      </c>
      <c r="C55" s="522"/>
      <c r="D55" s="3"/>
      <c r="E55" s="3"/>
      <c r="F55" s="2"/>
      <c r="G55" s="14"/>
      <c r="H55" s="388"/>
      <c r="I55" s="163"/>
      <c r="J55" s="3"/>
      <c r="K55" s="2"/>
      <c r="L55" s="164"/>
      <c r="M55" s="605"/>
      <c r="N55" s="3"/>
      <c r="O55" s="3"/>
      <c r="P55" s="2"/>
      <c r="Q55" s="393"/>
      <c r="R55" s="388"/>
      <c r="S55" s="3"/>
      <c r="T55" s="3"/>
      <c r="U55" s="2"/>
      <c r="V55" s="394"/>
      <c r="W55" s="398"/>
      <c r="X55" s="3"/>
      <c r="Y55" s="3"/>
      <c r="Z55" s="2"/>
      <c r="AA55" s="394"/>
      <c r="AB55" s="398"/>
      <c r="AC55" s="3"/>
      <c r="AD55" s="3"/>
      <c r="AE55" s="2"/>
      <c r="AF55" s="394"/>
      <c r="AG55" s="398"/>
      <c r="AH55" s="3"/>
      <c r="AI55" s="3"/>
      <c r="AJ55" s="2"/>
      <c r="AK55" s="402"/>
      <c r="AL55" s="398"/>
      <c r="AM55" s="3"/>
      <c r="AN55" s="3"/>
      <c r="AO55" s="2"/>
      <c r="AP55" s="402"/>
      <c r="AQ55" s="398"/>
      <c r="AR55" s="3"/>
      <c r="AS55" s="3"/>
      <c r="AT55" s="2"/>
      <c r="AU55" s="166"/>
      <c r="AV55" s="398"/>
      <c r="AW55" s="3"/>
      <c r="AX55" s="3"/>
      <c r="AY55" s="2"/>
      <c r="AZ55" s="166"/>
      <c r="BA55" s="398"/>
      <c r="BB55" s="409"/>
      <c r="BC55" s="4"/>
      <c r="BD55" s="4"/>
      <c r="BE55" s="166"/>
      <c r="BF55" s="543">
        <f t="shared" si="0"/>
        <v>0</v>
      </c>
      <c r="BG55" s="3"/>
      <c r="BH55" s="3"/>
      <c r="BI55" s="2"/>
      <c r="BJ55" s="5"/>
      <c r="BK55" s="165"/>
    </row>
    <row r="56" spans="1:63">
      <c r="A56" s="22">
        <v>52</v>
      </c>
      <c r="B56" s="14" t="s">
        <v>71</v>
      </c>
      <c r="C56" s="522"/>
      <c r="D56" s="3"/>
      <c r="E56" s="3">
        <v>1</v>
      </c>
      <c r="F56" s="2"/>
      <c r="G56" s="14"/>
      <c r="H56" s="388"/>
      <c r="I56" s="163"/>
      <c r="J56" s="3"/>
      <c r="K56" s="2"/>
      <c r="L56" s="164"/>
      <c r="M56" s="605"/>
      <c r="N56" s="3"/>
      <c r="O56" s="3">
        <v>1</v>
      </c>
      <c r="P56" s="2"/>
      <c r="Q56" s="393">
        <v>1</v>
      </c>
      <c r="R56" s="388"/>
      <c r="S56" s="3"/>
      <c r="T56" s="3">
        <v>1</v>
      </c>
      <c r="U56" s="2"/>
      <c r="V56" s="394"/>
      <c r="W56" s="398"/>
      <c r="X56" s="3"/>
      <c r="Y56" s="3"/>
      <c r="Z56" s="2"/>
      <c r="AA56" s="394"/>
      <c r="AB56" s="398"/>
      <c r="AC56" s="3"/>
      <c r="AD56" s="3"/>
      <c r="AE56" s="2"/>
      <c r="AF56" s="394"/>
      <c r="AG56" s="398"/>
      <c r="AH56" s="3"/>
      <c r="AI56" s="3"/>
      <c r="AJ56" s="2"/>
      <c r="AK56" s="402"/>
      <c r="AL56" s="398">
        <v>1</v>
      </c>
      <c r="AM56" s="3"/>
      <c r="AN56" s="3"/>
      <c r="AO56" s="2"/>
      <c r="AP56" s="402"/>
      <c r="AQ56" s="398"/>
      <c r="AR56" s="3"/>
      <c r="AS56" s="3"/>
      <c r="AT56" s="2"/>
      <c r="AU56" s="166"/>
      <c r="AV56" s="398"/>
      <c r="AW56" s="3"/>
      <c r="AX56" s="3"/>
      <c r="AY56" s="2"/>
      <c r="AZ56" s="166"/>
      <c r="BA56" s="398"/>
      <c r="BB56" s="409"/>
      <c r="BC56" s="4"/>
      <c r="BD56" s="4"/>
      <c r="BE56" s="166"/>
      <c r="BF56" s="543">
        <f t="shared" si="0"/>
        <v>1</v>
      </c>
      <c r="BG56" s="3"/>
      <c r="BH56" s="3">
        <v>3</v>
      </c>
      <c r="BI56" s="2"/>
      <c r="BJ56" s="5">
        <v>1</v>
      </c>
      <c r="BK56" s="165"/>
    </row>
    <row r="57" spans="1:63">
      <c r="A57" s="22">
        <v>53</v>
      </c>
      <c r="B57" s="14" t="s">
        <v>72</v>
      </c>
      <c r="C57" s="522">
        <v>1</v>
      </c>
      <c r="D57" s="3"/>
      <c r="E57" s="3">
        <v>3</v>
      </c>
      <c r="F57" s="2"/>
      <c r="G57" s="14"/>
      <c r="H57" s="388"/>
      <c r="I57" s="163"/>
      <c r="J57" s="3">
        <v>1</v>
      </c>
      <c r="K57" s="2"/>
      <c r="L57" s="164"/>
      <c r="M57" s="605"/>
      <c r="N57" s="3"/>
      <c r="O57" s="3"/>
      <c r="P57" s="2"/>
      <c r="Q57" s="393"/>
      <c r="R57" s="388"/>
      <c r="S57" s="3"/>
      <c r="T57" s="3"/>
      <c r="U57" s="2"/>
      <c r="V57" s="394"/>
      <c r="W57" s="398"/>
      <c r="X57" s="3">
        <v>1</v>
      </c>
      <c r="Y57" s="3">
        <v>1</v>
      </c>
      <c r="Z57" s="2"/>
      <c r="AA57" s="394"/>
      <c r="AB57" s="398"/>
      <c r="AC57" s="3"/>
      <c r="AD57" s="3"/>
      <c r="AE57" s="2"/>
      <c r="AF57" s="394"/>
      <c r="AG57" s="398"/>
      <c r="AH57" s="3"/>
      <c r="AI57" s="3">
        <v>1</v>
      </c>
      <c r="AJ57" s="2"/>
      <c r="AK57" s="402"/>
      <c r="AL57" s="398"/>
      <c r="AM57" s="3"/>
      <c r="AN57" s="3"/>
      <c r="AO57" s="2"/>
      <c r="AP57" s="402"/>
      <c r="AQ57" s="398"/>
      <c r="AR57" s="3"/>
      <c r="AS57" s="3"/>
      <c r="AT57" s="2"/>
      <c r="AU57" s="166"/>
      <c r="AV57" s="398"/>
      <c r="AW57" s="3"/>
      <c r="AX57" s="3"/>
      <c r="AY57" s="2"/>
      <c r="AZ57" s="166"/>
      <c r="BA57" s="398"/>
      <c r="BB57" s="409"/>
      <c r="BC57" s="4"/>
      <c r="BD57" s="4"/>
      <c r="BE57" s="166"/>
      <c r="BF57" s="543">
        <f t="shared" si="0"/>
        <v>1</v>
      </c>
      <c r="BG57" s="3">
        <f>SUM(D57,I57,N57,S57,X57,AC57,AH57,AM57,AR57,AW57,BB57)</f>
        <v>1</v>
      </c>
      <c r="BH57" s="3">
        <v>6</v>
      </c>
      <c r="BI57" s="2"/>
      <c r="BJ57" s="5"/>
      <c r="BK57" s="165">
        <v>1</v>
      </c>
    </row>
    <row r="58" spans="1:63">
      <c r="A58" s="22">
        <v>54</v>
      </c>
      <c r="B58" s="14" t="s">
        <v>73</v>
      </c>
      <c r="C58" s="522"/>
      <c r="D58" s="3"/>
      <c r="E58" s="3"/>
      <c r="F58" s="2"/>
      <c r="G58" s="14"/>
      <c r="H58" s="388"/>
      <c r="I58" s="163"/>
      <c r="J58" s="3"/>
      <c r="K58" s="2"/>
      <c r="L58" s="164"/>
      <c r="M58" s="605"/>
      <c r="N58" s="3"/>
      <c r="O58" s="3"/>
      <c r="P58" s="2"/>
      <c r="Q58" s="393"/>
      <c r="R58" s="388"/>
      <c r="S58" s="3"/>
      <c r="T58" s="3"/>
      <c r="U58" s="2"/>
      <c r="V58" s="394"/>
      <c r="W58" s="398"/>
      <c r="X58" s="3"/>
      <c r="Y58" s="3"/>
      <c r="Z58" s="2"/>
      <c r="AA58" s="394"/>
      <c r="AB58" s="398"/>
      <c r="AC58" s="3"/>
      <c r="AD58" s="3"/>
      <c r="AE58" s="2"/>
      <c r="AF58" s="394"/>
      <c r="AG58" s="398"/>
      <c r="AH58" s="3"/>
      <c r="AI58" s="3"/>
      <c r="AJ58" s="2"/>
      <c r="AK58" s="402"/>
      <c r="AL58" s="398"/>
      <c r="AM58" s="3"/>
      <c r="AN58" s="3"/>
      <c r="AO58" s="2"/>
      <c r="AP58" s="402"/>
      <c r="AQ58" s="398"/>
      <c r="AR58" s="3"/>
      <c r="AS58" s="3"/>
      <c r="AT58" s="2"/>
      <c r="AU58" s="166"/>
      <c r="AV58" s="398"/>
      <c r="AW58" s="3"/>
      <c r="AX58" s="3"/>
      <c r="AY58" s="2"/>
      <c r="AZ58" s="166"/>
      <c r="BA58" s="398"/>
      <c r="BB58" s="409"/>
      <c r="BC58" s="4"/>
      <c r="BD58" s="4"/>
      <c r="BE58" s="166"/>
      <c r="BF58" s="543">
        <f t="shared" si="0"/>
        <v>0</v>
      </c>
      <c r="BG58" s="3"/>
      <c r="BH58" s="3"/>
      <c r="BI58" s="2"/>
      <c r="BJ58" s="5"/>
      <c r="BK58" s="165"/>
    </row>
    <row r="59" spans="1:63">
      <c r="A59" s="22">
        <v>55</v>
      </c>
      <c r="B59" s="14" t="s">
        <v>74</v>
      </c>
      <c r="C59" s="522"/>
      <c r="D59" s="3">
        <v>1</v>
      </c>
      <c r="E59" s="3"/>
      <c r="F59" s="2"/>
      <c r="G59" s="14"/>
      <c r="H59" s="388"/>
      <c r="I59" s="163"/>
      <c r="J59" s="3"/>
      <c r="K59" s="2"/>
      <c r="L59" s="164"/>
      <c r="M59" s="605"/>
      <c r="N59" s="3"/>
      <c r="O59" s="3"/>
      <c r="P59" s="2"/>
      <c r="Q59" s="393"/>
      <c r="R59" s="388"/>
      <c r="S59" s="3"/>
      <c r="T59" s="3"/>
      <c r="U59" s="2"/>
      <c r="V59" s="394"/>
      <c r="W59" s="398"/>
      <c r="X59" s="3"/>
      <c r="Y59" s="3"/>
      <c r="Z59" s="2"/>
      <c r="AA59" s="394"/>
      <c r="AB59" s="398"/>
      <c r="AC59" s="3"/>
      <c r="AD59" s="3"/>
      <c r="AE59" s="2"/>
      <c r="AF59" s="394"/>
      <c r="AG59" s="398"/>
      <c r="AH59" s="3"/>
      <c r="AI59" s="3"/>
      <c r="AJ59" s="2"/>
      <c r="AK59" s="402"/>
      <c r="AL59" s="398"/>
      <c r="AM59" s="3"/>
      <c r="AN59" s="3"/>
      <c r="AO59" s="2"/>
      <c r="AP59" s="402"/>
      <c r="AQ59" s="398"/>
      <c r="AR59" s="3"/>
      <c r="AS59" s="3"/>
      <c r="AT59" s="2"/>
      <c r="AU59" s="166"/>
      <c r="AV59" s="398"/>
      <c r="AW59" s="3"/>
      <c r="AX59" s="3"/>
      <c r="AY59" s="2"/>
      <c r="AZ59" s="166"/>
      <c r="BA59" s="398"/>
      <c r="BB59" s="409"/>
      <c r="BC59" s="4"/>
      <c r="BD59" s="4"/>
      <c r="BE59" s="166"/>
      <c r="BF59" s="543">
        <f t="shared" si="0"/>
        <v>0</v>
      </c>
      <c r="BG59" s="3">
        <f>SUM(D59,I59,N59,S59,X59,AC59,AH59,AM59,AR59,AW59,BB59)</f>
        <v>1</v>
      </c>
      <c r="BH59" s="3"/>
      <c r="BI59" s="2"/>
      <c r="BJ59" s="5"/>
      <c r="BK59" s="165"/>
    </row>
    <row r="60" spans="1:63">
      <c r="A60" s="22">
        <v>56</v>
      </c>
      <c r="B60" s="14" t="s">
        <v>75</v>
      </c>
      <c r="C60" s="522">
        <v>2</v>
      </c>
      <c r="D60" s="3"/>
      <c r="E60" s="3"/>
      <c r="F60" s="2"/>
      <c r="G60" s="14"/>
      <c r="H60" s="388"/>
      <c r="I60" s="163"/>
      <c r="J60" s="3"/>
      <c r="K60" s="2"/>
      <c r="L60" s="164"/>
      <c r="M60" s="605"/>
      <c r="N60" s="3"/>
      <c r="O60" s="3"/>
      <c r="P60" s="2"/>
      <c r="Q60" s="393"/>
      <c r="R60" s="388"/>
      <c r="S60" s="3"/>
      <c r="T60" s="3"/>
      <c r="U60" s="2">
        <v>1</v>
      </c>
      <c r="V60" s="394"/>
      <c r="W60" s="398"/>
      <c r="X60" s="3"/>
      <c r="Y60" s="3"/>
      <c r="Z60" s="2"/>
      <c r="AA60" s="394"/>
      <c r="AB60" s="398"/>
      <c r="AC60" s="3"/>
      <c r="AD60" s="3"/>
      <c r="AE60" s="2"/>
      <c r="AF60" s="394"/>
      <c r="AG60" s="398"/>
      <c r="AH60" s="3"/>
      <c r="AI60" s="3"/>
      <c r="AJ60" s="2"/>
      <c r="AK60" s="402"/>
      <c r="AL60" s="398"/>
      <c r="AM60" s="3"/>
      <c r="AN60" s="3"/>
      <c r="AO60" s="2"/>
      <c r="AP60" s="402"/>
      <c r="AQ60" s="398"/>
      <c r="AR60" s="3"/>
      <c r="AS60" s="3"/>
      <c r="AT60" s="2"/>
      <c r="AU60" s="166"/>
      <c r="AV60" s="398"/>
      <c r="AW60" s="3"/>
      <c r="AX60" s="3"/>
      <c r="AY60" s="2"/>
      <c r="AZ60" s="166"/>
      <c r="BA60" s="398"/>
      <c r="BB60" s="409"/>
      <c r="BC60" s="4"/>
      <c r="BD60" s="4"/>
      <c r="BE60" s="166"/>
      <c r="BF60" s="543">
        <f t="shared" si="0"/>
        <v>2</v>
      </c>
      <c r="BG60" s="3"/>
      <c r="BH60" s="3"/>
      <c r="BI60" s="2">
        <v>1</v>
      </c>
      <c r="BJ60" s="5"/>
      <c r="BK60" s="165"/>
    </row>
    <row r="61" spans="1:63">
      <c r="A61" s="22">
        <v>57</v>
      </c>
      <c r="B61" s="14" t="s">
        <v>76</v>
      </c>
      <c r="C61" s="522"/>
      <c r="D61" s="3"/>
      <c r="E61" s="3"/>
      <c r="F61" s="2"/>
      <c r="G61" s="14"/>
      <c r="H61" s="388"/>
      <c r="I61" s="163"/>
      <c r="J61" s="3"/>
      <c r="K61" s="2"/>
      <c r="L61" s="164"/>
      <c r="M61" s="605"/>
      <c r="N61" s="3"/>
      <c r="O61" s="3"/>
      <c r="P61" s="2"/>
      <c r="Q61" s="393"/>
      <c r="R61" s="388"/>
      <c r="S61" s="3"/>
      <c r="T61" s="3"/>
      <c r="U61" s="2"/>
      <c r="V61" s="166"/>
      <c r="W61" s="398"/>
      <c r="X61" s="3"/>
      <c r="Y61" s="3"/>
      <c r="Z61" s="2"/>
      <c r="AA61" s="166"/>
      <c r="AB61" s="398"/>
      <c r="AC61" s="3"/>
      <c r="AD61" s="3"/>
      <c r="AE61" s="2"/>
      <c r="AF61" s="166"/>
      <c r="AG61" s="398"/>
      <c r="AH61" s="3"/>
      <c r="AI61" s="3"/>
      <c r="AJ61" s="2"/>
      <c r="AK61" s="402"/>
      <c r="AL61" s="398"/>
      <c r="AM61" s="3"/>
      <c r="AN61" s="3"/>
      <c r="AO61" s="2"/>
      <c r="AP61" s="402"/>
      <c r="AQ61" s="398"/>
      <c r="AR61" s="3"/>
      <c r="AS61" s="3"/>
      <c r="AT61" s="2"/>
      <c r="AU61" s="166"/>
      <c r="AV61" s="398"/>
      <c r="AW61" s="3"/>
      <c r="AX61" s="3"/>
      <c r="AY61" s="2"/>
      <c r="AZ61" s="166"/>
      <c r="BA61" s="398"/>
      <c r="BB61" s="409"/>
      <c r="BC61" s="4"/>
      <c r="BD61" s="4"/>
      <c r="BE61" s="166"/>
      <c r="BF61" s="543">
        <f t="shared" si="0"/>
        <v>0</v>
      </c>
      <c r="BG61" s="3"/>
      <c r="BH61" s="3"/>
      <c r="BI61" s="2"/>
      <c r="BJ61" s="5"/>
      <c r="BK61" s="165"/>
    </row>
    <row r="62" spans="1:63">
      <c r="A62" s="22">
        <v>58</v>
      </c>
      <c r="B62" s="14" t="s">
        <v>77</v>
      </c>
      <c r="C62" s="522"/>
      <c r="D62" s="3"/>
      <c r="E62" s="3"/>
      <c r="F62" s="2"/>
      <c r="G62" s="14"/>
      <c r="H62" s="388"/>
      <c r="I62" s="163"/>
      <c r="J62" s="3"/>
      <c r="K62" s="2"/>
      <c r="L62" s="164"/>
      <c r="M62" s="605"/>
      <c r="N62" s="3"/>
      <c r="O62" s="3"/>
      <c r="P62" s="2"/>
      <c r="Q62" s="393"/>
      <c r="R62" s="388"/>
      <c r="S62" s="3"/>
      <c r="T62" s="3"/>
      <c r="U62" s="2"/>
      <c r="V62" s="166"/>
      <c r="W62" s="398"/>
      <c r="X62" s="3"/>
      <c r="Y62" s="3"/>
      <c r="Z62" s="2"/>
      <c r="AA62" s="166"/>
      <c r="AB62" s="398"/>
      <c r="AC62" s="3"/>
      <c r="AD62" s="3"/>
      <c r="AE62" s="2"/>
      <c r="AF62" s="166"/>
      <c r="AG62" s="398"/>
      <c r="AH62" s="3"/>
      <c r="AI62" s="3"/>
      <c r="AJ62" s="2"/>
      <c r="AK62" s="402"/>
      <c r="AL62" s="398"/>
      <c r="AM62" s="3"/>
      <c r="AN62" s="3"/>
      <c r="AO62" s="2"/>
      <c r="AP62" s="402"/>
      <c r="AQ62" s="398"/>
      <c r="AR62" s="3"/>
      <c r="AS62" s="3"/>
      <c r="AT62" s="2"/>
      <c r="AU62" s="166"/>
      <c r="AV62" s="398"/>
      <c r="AW62" s="3"/>
      <c r="AX62" s="3"/>
      <c r="AY62" s="2"/>
      <c r="AZ62" s="166"/>
      <c r="BA62" s="398"/>
      <c r="BB62" s="409"/>
      <c r="BC62" s="4"/>
      <c r="BD62" s="4"/>
      <c r="BE62" s="166"/>
      <c r="BF62" s="543">
        <f t="shared" si="0"/>
        <v>0</v>
      </c>
      <c r="BG62" s="3"/>
      <c r="BH62" s="3"/>
      <c r="BI62" s="2"/>
      <c r="BJ62" s="5"/>
      <c r="BK62" s="165"/>
    </row>
    <row r="63" spans="1:63">
      <c r="A63" s="22">
        <v>59</v>
      </c>
      <c r="B63" s="14" t="s">
        <v>78</v>
      </c>
      <c r="C63" s="522"/>
      <c r="D63" s="3"/>
      <c r="E63" s="3"/>
      <c r="F63" s="2"/>
      <c r="G63" s="14"/>
      <c r="H63" s="388"/>
      <c r="I63" s="163"/>
      <c r="J63" s="3"/>
      <c r="K63" s="2"/>
      <c r="L63" s="164"/>
      <c r="M63" s="605"/>
      <c r="N63" s="3"/>
      <c r="O63" s="3"/>
      <c r="P63" s="2"/>
      <c r="Q63" s="393"/>
      <c r="R63" s="388"/>
      <c r="S63" s="3"/>
      <c r="T63" s="3"/>
      <c r="U63" s="2"/>
      <c r="V63" s="166"/>
      <c r="W63" s="398"/>
      <c r="X63" s="3"/>
      <c r="Y63" s="3"/>
      <c r="Z63" s="2"/>
      <c r="AA63" s="166"/>
      <c r="AB63" s="398"/>
      <c r="AC63" s="3"/>
      <c r="AD63" s="3"/>
      <c r="AE63" s="2"/>
      <c r="AF63" s="166"/>
      <c r="AG63" s="398"/>
      <c r="AH63" s="3"/>
      <c r="AI63" s="3"/>
      <c r="AJ63" s="2"/>
      <c r="AK63" s="402"/>
      <c r="AL63" s="398"/>
      <c r="AM63" s="3"/>
      <c r="AN63" s="3"/>
      <c r="AO63" s="2"/>
      <c r="AP63" s="402"/>
      <c r="AQ63" s="398"/>
      <c r="AR63" s="3"/>
      <c r="AS63" s="3"/>
      <c r="AT63" s="2"/>
      <c r="AU63" s="166"/>
      <c r="AV63" s="398"/>
      <c r="AW63" s="3"/>
      <c r="AX63" s="3"/>
      <c r="AY63" s="2"/>
      <c r="AZ63" s="166"/>
      <c r="BA63" s="398"/>
      <c r="BB63" s="409"/>
      <c r="BC63" s="4"/>
      <c r="BD63" s="4"/>
      <c r="BE63" s="166"/>
      <c r="BF63" s="543">
        <f t="shared" si="0"/>
        <v>0</v>
      </c>
      <c r="BG63" s="3"/>
      <c r="BH63" s="3"/>
      <c r="BI63" s="2"/>
      <c r="BJ63" s="5"/>
      <c r="BK63" s="165"/>
    </row>
    <row r="64" spans="1:63">
      <c r="A64" s="22">
        <v>60</v>
      </c>
      <c r="B64" s="14" t="s">
        <v>79</v>
      </c>
      <c r="C64" s="522">
        <v>1</v>
      </c>
      <c r="D64" s="3"/>
      <c r="E64" s="3"/>
      <c r="F64" s="2"/>
      <c r="G64" s="14"/>
      <c r="H64" s="388"/>
      <c r="I64" s="163"/>
      <c r="J64" s="3"/>
      <c r="K64" s="2"/>
      <c r="L64" s="164"/>
      <c r="M64" s="605"/>
      <c r="N64" s="3"/>
      <c r="O64" s="3"/>
      <c r="P64" s="2"/>
      <c r="Q64" s="393"/>
      <c r="R64" s="388"/>
      <c r="S64" s="3"/>
      <c r="T64" s="3"/>
      <c r="U64" s="2"/>
      <c r="V64" s="166"/>
      <c r="W64" s="398"/>
      <c r="X64" s="3"/>
      <c r="Y64" s="3"/>
      <c r="Z64" s="2"/>
      <c r="AA64" s="166"/>
      <c r="AB64" s="398"/>
      <c r="AC64" s="3"/>
      <c r="AD64" s="3"/>
      <c r="AE64" s="2"/>
      <c r="AF64" s="166"/>
      <c r="AG64" s="398"/>
      <c r="AH64" s="3"/>
      <c r="AI64" s="3"/>
      <c r="AJ64" s="2"/>
      <c r="AK64" s="402"/>
      <c r="AL64" s="398"/>
      <c r="AM64" s="3"/>
      <c r="AN64" s="3"/>
      <c r="AO64" s="2"/>
      <c r="AP64" s="402"/>
      <c r="AQ64" s="398"/>
      <c r="AR64" s="3"/>
      <c r="AS64" s="3"/>
      <c r="AT64" s="2"/>
      <c r="AU64" s="166"/>
      <c r="AV64" s="398"/>
      <c r="AW64" s="3"/>
      <c r="AX64" s="3"/>
      <c r="AY64" s="2"/>
      <c r="AZ64" s="166"/>
      <c r="BA64" s="398"/>
      <c r="BB64" s="409"/>
      <c r="BC64" s="4"/>
      <c r="BD64" s="4"/>
      <c r="BE64" s="166"/>
      <c r="BF64" s="543">
        <f t="shared" si="0"/>
        <v>1</v>
      </c>
      <c r="BG64" s="3"/>
      <c r="BH64" s="3"/>
      <c r="BI64" s="2"/>
      <c r="BJ64" s="5"/>
      <c r="BK64" s="165"/>
    </row>
    <row r="65" spans="1:63">
      <c r="A65" s="22">
        <v>61</v>
      </c>
      <c r="B65" s="14" t="s">
        <v>80</v>
      </c>
      <c r="C65" s="522">
        <v>1</v>
      </c>
      <c r="D65" s="3"/>
      <c r="E65" s="3"/>
      <c r="F65" s="2"/>
      <c r="G65" s="14"/>
      <c r="H65" s="388"/>
      <c r="I65" s="163"/>
      <c r="J65" s="3"/>
      <c r="K65" s="2"/>
      <c r="L65" s="164"/>
      <c r="M65" s="605"/>
      <c r="N65" s="3"/>
      <c r="O65" s="3"/>
      <c r="P65" s="2"/>
      <c r="Q65" s="166"/>
      <c r="R65" s="388"/>
      <c r="S65" s="3"/>
      <c r="T65" s="3"/>
      <c r="U65" s="2"/>
      <c r="V65" s="166"/>
      <c r="W65" s="398"/>
      <c r="X65" s="3"/>
      <c r="Y65" s="3"/>
      <c r="Z65" s="2">
        <v>1</v>
      </c>
      <c r="AA65" s="166"/>
      <c r="AB65" s="398"/>
      <c r="AC65" s="3"/>
      <c r="AD65" s="3"/>
      <c r="AE65" s="2"/>
      <c r="AF65" s="166"/>
      <c r="AG65" s="398"/>
      <c r="AH65" s="3"/>
      <c r="AI65" s="3"/>
      <c r="AJ65" s="2"/>
      <c r="AK65" s="402"/>
      <c r="AL65" s="398"/>
      <c r="AM65" s="3"/>
      <c r="AN65" s="3"/>
      <c r="AO65" s="2"/>
      <c r="AP65" s="402"/>
      <c r="AQ65" s="398"/>
      <c r="AR65" s="3"/>
      <c r="AS65" s="3"/>
      <c r="AT65" s="2"/>
      <c r="AU65" s="166"/>
      <c r="AV65" s="398"/>
      <c r="AW65" s="3"/>
      <c r="AX65" s="3"/>
      <c r="AY65" s="2"/>
      <c r="AZ65" s="166"/>
      <c r="BA65" s="398"/>
      <c r="BB65" s="409"/>
      <c r="BC65" s="4"/>
      <c r="BD65" s="4"/>
      <c r="BE65" s="166"/>
      <c r="BF65" s="543">
        <f t="shared" si="0"/>
        <v>1</v>
      </c>
      <c r="BG65" s="3"/>
      <c r="BH65" s="3"/>
      <c r="BI65" s="2">
        <v>1</v>
      </c>
      <c r="BJ65" s="5"/>
      <c r="BK65" s="165"/>
    </row>
    <row r="66" spans="1:63">
      <c r="A66" s="22">
        <v>62</v>
      </c>
      <c r="B66" s="14" t="s">
        <v>81</v>
      </c>
      <c r="C66" s="522">
        <v>2</v>
      </c>
      <c r="D66" s="3"/>
      <c r="E66" s="3"/>
      <c r="F66" s="2"/>
      <c r="G66" s="14"/>
      <c r="H66" s="388"/>
      <c r="I66" s="163"/>
      <c r="J66" s="3"/>
      <c r="K66" s="2"/>
      <c r="L66" s="164"/>
      <c r="M66" s="605"/>
      <c r="N66" s="3"/>
      <c r="O66" s="3"/>
      <c r="P66" s="2"/>
      <c r="Q66" s="166"/>
      <c r="R66" s="388"/>
      <c r="S66" s="3"/>
      <c r="T66" s="3"/>
      <c r="U66" s="2"/>
      <c r="V66" s="166"/>
      <c r="W66" s="398"/>
      <c r="X66" s="3"/>
      <c r="Y66" s="3"/>
      <c r="Z66" s="2"/>
      <c r="AA66" s="166"/>
      <c r="AB66" s="398"/>
      <c r="AC66" s="3"/>
      <c r="AD66" s="3"/>
      <c r="AE66" s="2"/>
      <c r="AF66" s="166"/>
      <c r="AG66" s="398"/>
      <c r="AH66" s="3"/>
      <c r="AI66" s="3"/>
      <c r="AJ66" s="2"/>
      <c r="AK66" s="402"/>
      <c r="AL66" s="398"/>
      <c r="AM66" s="3"/>
      <c r="AN66" s="3"/>
      <c r="AO66" s="2"/>
      <c r="AP66" s="402"/>
      <c r="AQ66" s="398"/>
      <c r="AR66" s="3"/>
      <c r="AS66" s="3"/>
      <c r="AT66" s="2"/>
      <c r="AU66" s="166"/>
      <c r="AV66" s="398"/>
      <c r="AW66" s="3"/>
      <c r="AX66" s="3"/>
      <c r="AY66" s="2"/>
      <c r="AZ66" s="166"/>
      <c r="BA66" s="398"/>
      <c r="BB66" s="409"/>
      <c r="BC66" s="4"/>
      <c r="BD66" s="4"/>
      <c r="BE66" s="166"/>
      <c r="BF66" s="543">
        <f t="shared" si="0"/>
        <v>2</v>
      </c>
      <c r="BG66" s="3"/>
      <c r="BH66" s="3"/>
      <c r="BI66" s="2"/>
      <c r="BJ66" s="5"/>
      <c r="BK66" s="165"/>
    </row>
    <row r="67" spans="1:63" ht="15.75" customHeight="1">
      <c r="A67" s="22">
        <v>63</v>
      </c>
      <c r="B67" s="14" t="s">
        <v>82</v>
      </c>
      <c r="C67" s="522"/>
      <c r="D67" s="3"/>
      <c r="E67" s="3"/>
      <c r="F67" s="2"/>
      <c r="G67" s="14"/>
      <c r="H67" s="388"/>
      <c r="I67" s="163"/>
      <c r="J67" s="3"/>
      <c r="K67" s="2"/>
      <c r="L67" s="164"/>
      <c r="M67" s="605"/>
      <c r="N67" s="3"/>
      <c r="O67" s="3"/>
      <c r="P67" s="2"/>
      <c r="Q67" s="166"/>
      <c r="R67" s="388"/>
      <c r="S67" s="3"/>
      <c r="T67" s="3"/>
      <c r="U67" s="2"/>
      <c r="V67" s="166"/>
      <c r="W67" s="398"/>
      <c r="X67" s="3"/>
      <c r="Y67" s="3"/>
      <c r="Z67" s="2"/>
      <c r="AA67" s="166"/>
      <c r="AB67" s="398"/>
      <c r="AC67" s="3"/>
      <c r="AD67" s="3"/>
      <c r="AE67" s="2"/>
      <c r="AF67" s="166"/>
      <c r="AG67" s="398"/>
      <c r="AH67" s="3"/>
      <c r="AI67" s="3"/>
      <c r="AJ67" s="2"/>
      <c r="AK67" s="402"/>
      <c r="AL67" s="398"/>
      <c r="AM67" s="3"/>
      <c r="AN67" s="3"/>
      <c r="AO67" s="2"/>
      <c r="AP67" s="402"/>
      <c r="AQ67" s="398"/>
      <c r="AR67" s="3"/>
      <c r="AS67" s="3"/>
      <c r="AT67" s="2"/>
      <c r="AU67" s="166"/>
      <c r="AV67" s="398"/>
      <c r="AW67" s="3"/>
      <c r="AX67" s="3"/>
      <c r="AY67" s="2"/>
      <c r="AZ67" s="166"/>
      <c r="BA67" s="398"/>
      <c r="BB67" s="409"/>
      <c r="BC67" s="4"/>
      <c r="BD67" s="4"/>
      <c r="BE67" s="166"/>
      <c r="BF67" s="543">
        <f t="shared" si="0"/>
        <v>0</v>
      </c>
      <c r="BG67" s="3"/>
      <c r="BH67" s="3"/>
      <c r="BI67" s="2"/>
      <c r="BJ67" s="5"/>
      <c r="BK67" s="165"/>
    </row>
    <row r="68" spans="1:63" ht="15" customHeight="1">
      <c r="A68" s="22">
        <v>64</v>
      </c>
      <c r="B68" s="14" t="s">
        <v>83</v>
      </c>
      <c r="C68" s="522"/>
      <c r="D68" s="3"/>
      <c r="E68" s="3"/>
      <c r="F68" s="2"/>
      <c r="G68" s="14"/>
      <c r="H68" s="388"/>
      <c r="I68" s="163"/>
      <c r="J68" s="3"/>
      <c r="K68" s="2"/>
      <c r="L68" s="164"/>
      <c r="M68" s="605"/>
      <c r="N68" s="3"/>
      <c r="O68" s="3"/>
      <c r="P68" s="2"/>
      <c r="Q68" s="166"/>
      <c r="R68" s="388"/>
      <c r="S68" s="3"/>
      <c r="T68" s="3"/>
      <c r="U68" s="2"/>
      <c r="V68" s="166"/>
      <c r="W68" s="398"/>
      <c r="X68" s="3"/>
      <c r="Y68" s="3"/>
      <c r="Z68" s="2"/>
      <c r="AA68" s="166"/>
      <c r="AB68" s="398"/>
      <c r="AC68" s="3"/>
      <c r="AD68" s="3"/>
      <c r="AE68" s="2"/>
      <c r="AF68" s="166"/>
      <c r="AG68" s="398"/>
      <c r="AH68" s="3"/>
      <c r="AI68" s="3"/>
      <c r="AJ68" s="2"/>
      <c r="AK68" s="402"/>
      <c r="AL68" s="398"/>
      <c r="AM68" s="3"/>
      <c r="AN68" s="3"/>
      <c r="AO68" s="2"/>
      <c r="AP68" s="402"/>
      <c r="AQ68" s="398"/>
      <c r="AR68" s="3"/>
      <c r="AS68" s="3"/>
      <c r="AT68" s="2"/>
      <c r="AU68" s="166"/>
      <c r="AV68" s="398"/>
      <c r="AW68" s="3"/>
      <c r="AX68" s="3"/>
      <c r="AY68" s="2"/>
      <c r="AZ68" s="166"/>
      <c r="BA68" s="398"/>
      <c r="BB68" s="409"/>
      <c r="BC68" s="4"/>
      <c r="BD68" s="4"/>
      <c r="BE68" s="166"/>
      <c r="BF68" s="543">
        <f t="shared" si="0"/>
        <v>0</v>
      </c>
      <c r="BG68" s="3"/>
      <c r="BH68" s="3"/>
      <c r="BI68" s="2"/>
      <c r="BJ68" s="5"/>
      <c r="BK68" s="165"/>
    </row>
    <row r="69" spans="1:63">
      <c r="A69" s="22">
        <v>65</v>
      </c>
      <c r="B69" s="14" t="s">
        <v>84</v>
      </c>
      <c r="C69" s="522">
        <v>2</v>
      </c>
      <c r="D69" s="3">
        <v>1</v>
      </c>
      <c r="E69" s="3"/>
      <c r="F69" s="2">
        <v>1</v>
      </c>
      <c r="G69" s="14"/>
      <c r="H69" s="388"/>
      <c r="I69" s="163"/>
      <c r="J69" s="3"/>
      <c r="K69" s="2">
        <v>1</v>
      </c>
      <c r="L69" s="164"/>
      <c r="M69" s="605"/>
      <c r="N69" s="3"/>
      <c r="O69" s="3"/>
      <c r="P69" s="2"/>
      <c r="Q69" s="166"/>
      <c r="R69" s="388"/>
      <c r="S69" s="3"/>
      <c r="T69" s="3"/>
      <c r="U69" s="2"/>
      <c r="V69" s="166"/>
      <c r="W69" s="398"/>
      <c r="X69" s="3">
        <v>1</v>
      </c>
      <c r="Y69" s="3"/>
      <c r="Z69" s="2"/>
      <c r="AA69" s="166"/>
      <c r="AB69" s="398"/>
      <c r="AC69" s="3"/>
      <c r="AD69" s="3"/>
      <c r="AE69" s="2"/>
      <c r="AF69" s="166"/>
      <c r="AG69" s="398"/>
      <c r="AH69" s="3"/>
      <c r="AI69" s="3"/>
      <c r="AJ69" s="2"/>
      <c r="AK69" s="402"/>
      <c r="AL69" s="398"/>
      <c r="AM69" s="3"/>
      <c r="AN69" s="3"/>
      <c r="AO69" s="2"/>
      <c r="AP69" s="402"/>
      <c r="AQ69" s="398"/>
      <c r="AR69" s="3"/>
      <c r="AS69" s="3"/>
      <c r="AT69" s="2"/>
      <c r="AU69" s="166"/>
      <c r="AV69" s="398"/>
      <c r="AW69" s="3"/>
      <c r="AX69" s="3"/>
      <c r="AY69" s="2"/>
      <c r="AZ69" s="166"/>
      <c r="BA69" s="398"/>
      <c r="BB69" s="409"/>
      <c r="BC69" s="4"/>
      <c r="BD69" s="4"/>
      <c r="BE69" s="166"/>
      <c r="BF69" s="543">
        <f t="shared" ref="BF69:BF86" si="1">SUM(C69,H69,M69,R69,W69,AB69,AG69,AL69,AQ69,AV69,BA69)</f>
        <v>2</v>
      </c>
      <c r="BG69" s="3">
        <f>SUM(D69,I69,N69,S69,X69,AC69,AH69,AM69,AR69,AW69,BB69)</f>
        <v>2</v>
      </c>
      <c r="BH69" s="3"/>
      <c r="BI69" s="2">
        <v>2</v>
      </c>
      <c r="BJ69" s="5"/>
      <c r="BK69" s="165">
        <v>1</v>
      </c>
    </row>
    <row r="70" spans="1:63">
      <c r="A70" s="22">
        <v>66</v>
      </c>
      <c r="B70" s="14" t="s">
        <v>85</v>
      </c>
      <c r="C70" s="522">
        <v>1</v>
      </c>
      <c r="D70" s="3"/>
      <c r="E70" s="3"/>
      <c r="F70" s="2"/>
      <c r="G70" s="14"/>
      <c r="H70" s="388"/>
      <c r="I70" s="163"/>
      <c r="J70" s="3"/>
      <c r="K70" s="2"/>
      <c r="L70" s="164"/>
      <c r="M70" s="605"/>
      <c r="N70" s="3"/>
      <c r="O70" s="3"/>
      <c r="P70" s="2"/>
      <c r="Q70" s="166"/>
      <c r="R70" s="388"/>
      <c r="S70" s="3"/>
      <c r="T70" s="3"/>
      <c r="U70" s="2"/>
      <c r="V70" s="166"/>
      <c r="W70" s="398"/>
      <c r="X70" s="3"/>
      <c r="Y70" s="3"/>
      <c r="Z70" s="2"/>
      <c r="AA70" s="166"/>
      <c r="AB70" s="398"/>
      <c r="AC70" s="3"/>
      <c r="AD70" s="3"/>
      <c r="AE70" s="2"/>
      <c r="AF70" s="166"/>
      <c r="AG70" s="398"/>
      <c r="AH70" s="3"/>
      <c r="AI70" s="3"/>
      <c r="AJ70" s="2"/>
      <c r="AK70" s="402"/>
      <c r="AL70" s="398"/>
      <c r="AM70" s="3"/>
      <c r="AN70" s="3"/>
      <c r="AO70" s="2">
        <v>1</v>
      </c>
      <c r="AP70" s="402"/>
      <c r="AQ70" s="398"/>
      <c r="AR70" s="3"/>
      <c r="AS70" s="3"/>
      <c r="AT70" s="2"/>
      <c r="AU70" s="166"/>
      <c r="AV70" s="398"/>
      <c r="AW70" s="3"/>
      <c r="AX70" s="3"/>
      <c r="AY70" s="2">
        <v>1</v>
      </c>
      <c r="AZ70" s="166"/>
      <c r="BA70" s="398"/>
      <c r="BB70" s="409"/>
      <c r="BC70" s="4"/>
      <c r="BD70" s="4"/>
      <c r="BE70" s="166"/>
      <c r="BF70" s="543">
        <f t="shared" si="1"/>
        <v>1</v>
      </c>
      <c r="BG70" s="3"/>
      <c r="BH70" s="3"/>
      <c r="BI70" s="2">
        <v>2</v>
      </c>
      <c r="BJ70" s="5"/>
      <c r="BK70" s="165">
        <v>1</v>
      </c>
    </row>
    <row r="71" spans="1:63">
      <c r="A71" s="22">
        <v>67</v>
      </c>
      <c r="B71" s="14" t="s">
        <v>86</v>
      </c>
      <c r="C71" s="522">
        <v>1</v>
      </c>
      <c r="D71" s="3"/>
      <c r="E71" s="3"/>
      <c r="F71" s="2">
        <v>1</v>
      </c>
      <c r="G71" s="14">
        <v>1</v>
      </c>
      <c r="H71" s="388"/>
      <c r="I71" s="163"/>
      <c r="J71" s="3"/>
      <c r="K71" s="2"/>
      <c r="L71" s="164"/>
      <c r="M71" s="605"/>
      <c r="N71" s="3"/>
      <c r="O71" s="3"/>
      <c r="P71" s="2"/>
      <c r="Q71" s="166">
        <v>1</v>
      </c>
      <c r="R71" s="388"/>
      <c r="S71" s="3"/>
      <c r="T71" s="3"/>
      <c r="U71" s="2"/>
      <c r="V71" s="166">
        <v>1</v>
      </c>
      <c r="W71" s="398"/>
      <c r="X71" s="3"/>
      <c r="Y71" s="3"/>
      <c r="Z71" s="2"/>
      <c r="AA71" s="166"/>
      <c r="AB71" s="398"/>
      <c r="AC71" s="3"/>
      <c r="AD71" s="3"/>
      <c r="AE71" s="2"/>
      <c r="AF71" s="166"/>
      <c r="AG71" s="398"/>
      <c r="AH71" s="3"/>
      <c r="AI71" s="3"/>
      <c r="AJ71" s="2"/>
      <c r="AK71" s="402"/>
      <c r="AL71" s="398"/>
      <c r="AM71" s="3"/>
      <c r="AN71" s="3"/>
      <c r="AO71" s="2"/>
      <c r="AP71" s="402"/>
      <c r="AQ71" s="398"/>
      <c r="AR71" s="3"/>
      <c r="AS71" s="3"/>
      <c r="AT71" s="2"/>
      <c r="AU71" s="166"/>
      <c r="AV71" s="398"/>
      <c r="AW71" s="3"/>
      <c r="AX71" s="3"/>
      <c r="AY71" s="2"/>
      <c r="AZ71" s="166"/>
      <c r="BA71" s="398"/>
      <c r="BB71" s="409"/>
      <c r="BC71" s="4"/>
      <c r="BD71" s="4"/>
      <c r="BE71" s="166"/>
      <c r="BF71" s="543">
        <f t="shared" si="1"/>
        <v>1</v>
      </c>
      <c r="BG71" s="3"/>
      <c r="BH71" s="3"/>
      <c r="BI71" s="2">
        <v>1</v>
      </c>
      <c r="BJ71" s="5">
        <v>3</v>
      </c>
      <c r="BK71" s="165"/>
    </row>
    <row r="72" spans="1:63">
      <c r="A72" s="22">
        <v>68</v>
      </c>
      <c r="B72" s="14" t="s">
        <v>87</v>
      </c>
      <c r="C72" s="522">
        <v>1</v>
      </c>
      <c r="D72" s="3">
        <v>1</v>
      </c>
      <c r="E72" s="3"/>
      <c r="F72" s="2"/>
      <c r="G72" s="14">
        <v>2</v>
      </c>
      <c r="H72" s="388"/>
      <c r="I72" s="163"/>
      <c r="J72" s="3"/>
      <c r="K72" s="2"/>
      <c r="L72" s="164"/>
      <c r="M72" s="605"/>
      <c r="N72" s="3"/>
      <c r="O72" s="3"/>
      <c r="P72" s="2"/>
      <c r="Q72" s="166"/>
      <c r="R72" s="388"/>
      <c r="S72" s="3"/>
      <c r="T72" s="3"/>
      <c r="U72" s="2"/>
      <c r="V72" s="394"/>
      <c r="W72" s="398"/>
      <c r="X72" s="3"/>
      <c r="Y72" s="3">
        <v>1</v>
      </c>
      <c r="Z72" s="2"/>
      <c r="AA72" s="394"/>
      <c r="AB72" s="398"/>
      <c r="AC72" s="3"/>
      <c r="AD72" s="3"/>
      <c r="AE72" s="2"/>
      <c r="AF72" s="394"/>
      <c r="AG72" s="398"/>
      <c r="AH72" s="3"/>
      <c r="AI72" s="3"/>
      <c r="AJ72" s="2">
        <v>1</v>
      </c>
      <c r="AK72" s="402"/>
      <c r="AL72" s="398">
        <v>1</v>
      </c>
      <c r="AM72" s="3"/>
      <c r="AN72" s="3"/>
      <c r="AO72" s="2"/>
      <c r="AP72" s="402"/>
      <c r="AQ72" s="398"/>
      <c r="AR72" s="3"/>
      <c r="AS72" s="3"/>
      <c r="AT72" s="2"/>
      <c r="AU72" s="166"/>
      <c r="AV72" s="398"/>
      <c r="AW72" s="3"/>
      <c r="AX72" s="3"/>
      <c r="AY72" s="2"/>
      <c r="AZ72" s="166"/>
      <c r="BA72" s="398"/>
      <c r="BB72" s="409"/>
      <c r="BC72" s="4"/>
      <c r="BD72" s="4"/>
      <c r="BE72" s="166"/>
      <c r="BF72" s="543">
        <f t="shared" si="1"/>
        <v>2</v>
      </c>
      <c r="BG72" s="3">
        <f>SUM(D72,I72,N72,S72,X72,AC72,AH72,AM72,AR72,AW72,BB72)</f>
        <v>1</v>
      </c>
      <c r="BH72" s="3">
        <v>1</v>
      </c>
      <c r="BI72" s="2">
        <v>1</v>
      </c>
      <c r="BJ72" s="5">
        <v>2</v>
      </c>
      <c r="BK72" s="165">
        <v>1</v>
      </c>
    </row>
    <row r="73" spans="1:63">
      <c r="A73" s="22">
        <v>69</v>
      </c>
      <c r="B73" s="14" t="s">
        <v>88</v>
      </c>
      <c r="C73" s="522"/>
      <c r="D73" s="3"/>
      <c r="E73" s="3"/>
      <c r="F73" s="2"/>
      <c r="G73" s="14"/>
      <c r="H73" s="388"/>
      <c r="I73" s="163"/>
      <c r="J73" s="3"/>
      <c r="K73" s="2"/>
      <c r="L73" s="164"/>
      <c r="M73" s="605"/>
      <c r="N73" s="3"/>
      <c r="O73" s="3"/>
      <c r="P73" s="2"/>
      <c r="Q73" s="166"/>
      <c r="R73" s="388"/>
      <c r="S73" s="3"/>
      <c r="T73" s="3"/>
      <c r="U73" s="2"/>
      <c r="V73" s="166"/>
      <c r="W73" s="398"/>
      <c r="X73" s="3"/>
      <c r="Y73" s="3"/>
      <c r="Z73" s="2"/>
      <c r="AA73" s="166"/>
      <c r="AB73" s="398"/>
      <c r="AC73" s="3"/>
      <c r="AD73" s="3"/>
      <c r="AE73" s="2"/>
      <c r="AF73" s="166"/>
      <c r="AG73" s="398"/>
      <c r="AH73" s="3"/>
      <c r="AI73" s="3"/>
      <c r="AJ73" s="2"/>
      <c r="AK73" s="402"/>
      <c r="AL73" s="398"/>
      <c r="AM73" s="3"/>
      <c r="AN73" s="3"/>
      <c r="AO73" s="2"/>
      <c r="AP73" s="402"/>
      <c r="AQ73" s="398"/>
      <c r="AR73" s="3"/>
      <c r="AS73" s="3"/>
      <c r="AT73" s="2"/>
      <c r="AU73" s="166"/>
      <c r="AV73" s="398"/>
      <c r="AW73" s="3"/>
      <c r="AX73" s="3"/>
      <c r="AY73" s="2"/>
      <c r="AZ73" s="166"/>
      <c r="BA73" s="398"/>
      <c r="BB73" s="409"/>
      <c r="BC73" s="4"/>
      <c r="BD73" s="4"/>
      <c r="BE73" s="166"/>
      <c r="BF73" s="543">
        <f t="shared" si="1"/>
        <v>0</v>
      </c>
      <c r="BG73" s="3"/>
      <c r="BH73" s="3"/>
      <c r="BI73" s="2"/>
      <c r="BJ73" s="5"/>
      <c r="BK73" s="165"/>
    </row>
    <row r="74" spans="1:63">
      <c r="A74" s="22">
        <v>70</v>
      </c>
      <c r="B74" s="14" t="s">
        <v>89</v>
      </c>
      <c r="C74" s="522"/>
      <c r="D74" s="3"/>
      <c r="E74" s="3"/>
      <c r="F74" s="2"/>
      <c r="G74" s="14"/>
      <c r="H74" s="388"/>
      <c r="I74" s="163"/>
      <c r="J74" s="3"/>
      <c r="K74" s="2"/>
      <c r="L74" s="164"/>
      <c r="M74" s="605"/>
      <c r="N74" s="3"/>
      <c r="O74" s="3"/>
      <c r="P74" s="2"/>
      <c r="Q74" s="166"/>
      <c r="R74" s="388"/>
      <c r="S74" s="3"/>
      <c r="T74" s="3"/>
      <c r="U74" s="2"/>
      <c r="V74" s="166"/>
      <c r="W74" s="398"/>
      <c r="X74" s="3"/>
      <c r="Y74" s="3"/>
      <c r="Z74" s="2"/>
      <c r="AA74" s="166"/>
      <c r="AB74" s="398"/>
      <c r="AC74" s="3"/>
      <c r="AD74" s="3"/>
      <c r="AE74" s="2"/>
      <c r="AF74" s="166"/>
      <c r="AG74" s="398"/>
      <c r="AH74" s="3"/>
      <c r="AI74" s="3"/>
      <c r="AJ74" s="2"/>
      <c r="AK74" s="402"/>
      <c r="AL74" s="398"/>
      <c r="AM74" s="3"/>
      <c r="AN74" s="3"/>
      <c r="AO74" s="2"/>
      <c r="AP74" s="402"/>
      <c r="AQ74" s="398"/>
      <c r="AR74" s="3"/>
      <c r="AS74" s="3"/>
      <c r="AT74" s="2"/>
      <c r="AU74" s="166"/>
      <c r="AV74" s="398"/>
      <c r="AW74" s="3"/>
      <c r="AX74" s="3"/>
      <c r="AY74" s="2"/>
      <c r="AZ74" s="166"/>
      <c r="BA74" s="398"/>
      <c r="BB74" s="409"/>
      <c r="BC74" s="4"/>
      <c r="BD74" s="4"/>
      <c r="BE74" s="166"/>
      <c r="BF74" s="543">
        <f t="shared" si="1"/>
        <v>0</v>
      </c>
      <c r="BG74" s="3"/>
      <c r="BH74" s="3"/>
      <c r="BI74" s="2"/>
      <c r="BJ74" s="5"/>
      <c r="BK74" s="165"/>
    </row>
    <row r="75" spans="1:63">
      <c r="A75" s="22">
        <v>71</v>
      </c>
      <c r="B75" s="14" t="s">
        <v>90</v>
      </c>
      <c r="C75" s="522">
        <v>1</v>
      </c>
      <c r="D75" s="3"/>
      <c r="E75" s="3">
        <v>3</v>
      </c>
      <c r="F75" s="2"/>
      <c r="G75" s="14"/>
      <c r="H75" s="388"/>
      <c r="I75" s="163"/>
      <c r="J75" s="3"/>
      <c r="K75" s="2"/>
      <c r="L75" s="164"/>
      <c r="M75" s="605">
        <v>1</v>
      </c>
      <c r="N75" s="3"/>
      <c r="O75" s="3"/>
      <c r="P75" s="2"/>
      <c r="Q75" s="166"/>
      <c r="R75" s="388"/>
      <c r="S75" s="3"/>
      <c r="T75" s="3">
        <v>1</v>
      </c>
      <c r="U75" s="2"/>
      <c r="V75" s="166"/>
      <c r="W75" s="398"/>
      <c r="X75" s="3"/>
      <c r="Y75" s="3"/>
      <c r="Z75" s="2"/>
      <c r="AA75" s="166"/>
      <c r="AB75" s="398"/>
      <c r="AC75" s="3"/>
      <c r="AD75" s="3"/>
      <c r="AE75" s="2"/>
      <c r="AF75" s="166"/>
      <c r="AG75" s="398"/>
      <c r="AH75" s="3">
        <v>1</v>
      </c>
      <c r="AI75" s="3"/>
      <c r="AJ75" s="2"/>
      <c r="AK75" s="402"/>
      <c r="AL75" s="398"/>
      <c r="AM75" s="3"/>
      <c r="AN75" s="3"/>
      <c r="AO75" s="2"/>
      <c r="AP75" s="402"/>
      <c r="AQ75" s="398"/>
      <c r="AR75" s="3"/>
      <c r="AS75" s="3"/>
      <c r="AT75" s="2"/>
      <c r="AU75" s="166"/>
      <c r="AV75" s="398"/>
      <c r="AW75" s="3"/>
      <c r="AX75" s="3"/>
      <c r="AY75" s="2"/>
      <c r="AZ75" s="166"/>
      <c r="BA75" s="398"/>
      <c r="BB75" s="409"/>
      <c r="BC75" s="4"/>
      <c r="BD75" s="4"/>
      <c r="BE75" s="166"/>
      <c r="BF75" s="543">
        <f t="shared" si="1"/>
        <v>2</v>
      </c>
      <c r="BG75" s="3">
        <f>SUM(D75,I75,N75,S75,X75,AC75,AH75,AM75,AR75,AW75,BB75)</f>
        <v>1</v>
      </c>
      <c r="BH75" s="3">
        <v>4</v>
      </c>
      <c r="BI75" s="2"/>
      <c r="BJ75" s="5"/>
      <c r="BK75" s="165">
        <v>1</v>
      </c>
    </row>
    <row r="76" spans="1:63">
      <c r="A76" s="22">
        <v>72</v>
      </c>
      <c r="B76" s="14" t="s">
        <v>91</v>
      </c>
      <c r="C76" s="522"/>
      <c r="D76" s="3">
        <v>1</v>
      </c>
      <c r="E76" s="3"/>
      <c r="F76" s="2"/>
      <c r="G76" s="14"/>
      <c r="H76" s="388"/>
      <c r="I76" s="163"/>
      <c r="J76" s="3"/>
      <c r="K76" s="2"/>
      <c r="L76" s="164"/>
      <c r="M76" s="605"/>
      <c r="N76" s="3"/>
      <c r="O76" s="3"/>
      <c r="P76" s="2"/>
      <c r="Q76" s="166"/>
      <c r="R76" s="388"/>
      <c r="S76" s="3"/>
      <c r="T76" s="3"/>
      <c r="U76" s="2"/>
      <c r="V76" s="166"/>
      <c r="W76" s="398"/>
      <c r="X76" s="3"/>
      <c r="Y76" s="3"/>
      <c r="Z76" s="2"/>
      <c r="AA76" s="166"/>
      <c r="AB76" s="398"/>
      <c r="AC76" s="3"/>
      <c r="AD76" s="3"/>
      <c r="AE76" s="2"/>
      <c r="AF76" s="166"/>
      <c r="AG76" s="398"/>
      <c r="AH76" s="3"/>
      <c r="AI76" s="3"/>
      <c r="AJ76" s="2"/>
      <c r="AK76" s="402"/>
      <c r="AL76" s="398"/>
      <c r="AM76" s="3"/>
      <c r="AN76" s="3"/>
      <c r="AO76" s="2"/>
      <c r="AP76" s="402"/>
      <c r="AQ76" s="398"/>
      <c r="AR76" s="3"/>
      <c r="AS76" s="3"/>
      <c r="AT76" s="2"/>
      <c r="AU76" s="166"/>
      <c r="AV76" s="398"/>
      <c r="AW76" s="3"/>
      <c r="AX76" s="3"/>
      <c r="AY76" s="2"/>
      <c r="AZ76" s="166"/>
      <c r="BA76" s="398"/>
      <c r="BB76" s="409"/>
      <c r="BC76" s="4"/>
      <c r="BD76" s="4"/>
      <c r="BE76" s="166"/>
      <c r="BF76" s="543">
        <f t="shared" si="1"/>
        <v>0</v>
      </c>
      <c r="BG76" s="3">
        <f>SUM(D76,I76,N76,S76,X76,AC76,AH76,AM76,AR76,AW76,BB76)</f>
        <v>1</v>
      </c>
      <c r="BH76" s="3"/>
      <c r="BI76" s="2"/>
      <c r="BJ76" s="5"/>
      <c r="BK76" s="165"/>
    </row>
    <row r="77" spans="1:63">
      <c r="A77" s="22">
        <v>73</v>
      </c>
      <c r="B77" s="14" t="s">
        <v>163</v>
      </c>
      <c r="C77" s="522"/>
      <c r="D77" s="3"/>
      <c r="E77" s="3"/>
      <c r="F77" s="2"/>
      <c r="G77" s="14"/>
      <c r="H77" s="388"/>
      <c r="I77" s="163"/>
      <c r="J77" s="3"/>
      <c r="K77" s="2"/>
      <c r="L77" s="164"/>
      <c r="M77" s="605"/>
      <c r="N77" s="3"/>
      <c r="O77" s="3"/>
      <c r="P77" s="2"/>
      <c r="Q77" s="166"/>
      <c r="R77" s="388"/>
      <c r="S77" s="3"/>
      <c r="T77" s="3"/>
      <c r="U77" s="2"/>
      <c r="V77" s="166"/>
      <c r="W77" s="398"/>
      <c r="X77" s="3"/>
      <c r="Y77" s="3"/>
      <c r="Z77" s="2"/>
      <c r="AA77" s="166"/>
      <c r="AB77" s="398"/>
      <c r="AC77" s="3"/>
      <c r="AD77" s="3"/>
      <c r="AE77" s="2"/>
      <c r="AF77" s="166"/>
      <c r="AG77" s="398"/>
      <c r="AH77" s="3"/>
      <c r="AI77" s="3"/>
      <c r="AJ77" s="2"/>
      <c r="AK77" s="402"/>
      <c r="AL77" s="398"/>
      <c r="AM77" s="3"/>
      <c r="AN77" s="3"/>
      <c r="AO77" s="2"/>
      <c r="AP77" s="402"/>
      <c r="AQ77" s="398"/>
      <c r="AR77" s="3"/>
      <c r="AS77" s="3"/>
      <c r="AT77" s="2"/>
      <c r="AU77" s="166"/>
      <c r="AV77" s="398"/>
      <c r="AW77" s="3"/>
      <c r="AX77" s="3"/>
      <c r="AY77" s="2"/>
      <c r="AZ77" s="166"/>
      <c r="BA77" s="398"/>
      <c r="BB77" s="409"/>
      <c r="BC77" s="4"/>
      <c r="BD77" s="4"/>
      <c r="BE77" s="166"/>
      <c r="BF77" s="543">
        <f t="shared" si="1"/>
        <v>0</v>
      </c>
      <c r="BG77" s="3"/>
      <c r="BH77" s="3"/>
      <c r="BI77" s="2"/>
      <c r="BJ77" s="5"/>
      <c r="BK77" s="165"/>
    </row>
    <row r="78" spans="1:63">
      <c r="A78" s="22">
        <v>74</v>
      </c>
      <c r="B78" s="14" t="s">
        <v>162</v>
      </c>
      <c r="C78" s="522"/>
      <c r="D78" s="3"/>
      <c r="E78" s="3"/>
      <c r="F78" s="2"/>
      <c r="G78" s="14"/>
      <c r="H78" s="388"/>
      <c r="I78" s="163"/>
      <c r="J78" s="3"/>
      <c r="K78" s="2"/>
      <c r="L78" s="164"/>
      <c r="M78" s="605"/>
      <c r="N78" s="3"/>
      <c r="O78" s="3"/>
      <c r="P78" s="2"/>
      <c r="Q78" s="166"/>
      <c r="R78" s="388"/>
      <c r="S78" s="3"/>
      <c r="T78" s="3"/>
      <c r="U78" s="2"/>
      <c r="V78" s="166"/>
      <c r="W78" s="398"/>
      <c r="X78" s="3"/>
      <c r="Y78" s="3"/>
      <c r="Z78" s="2"/>
      <c r="AA78" s="166"/>
      <c r="AB78" s="398"/>
      <c r="AC78" s="3"/>
      <c r="AD78" s="3"/>
      <c r="AE78" s="2"/>
      <c r="AF78" s="166"/>
      <c r="AG78" s="398"/>
      <c r="AH78" s="3"/>
      <c r="AI78" s="3"/>
      <c r="AJ78" s="2"/>
      <c r="AK78" s="402"/>
      <c r="AL78" s="398"/>
      <c r="AM78" s="3"/>
      <c r="AN78" s="3"/>
      <c r="AO78" s="2"/>
      <c r="AP78" s="402"/>
      <c r="AQ78" s="398"/>
      <c r="AR78" s="3"/>
      <c r="AS78" s="3"/>
      <c r="AT78" s="2"/>
      <c r="AU78" s="166"/>
      <c r="AV78" s="398"/>
      <c r="AW78" s="3"/>
      <c r="AX78" s="3"/>
      <c r="AY78" s="2"/>
      <c r="AZ78" s="166"/>
      <c r="BA78" s="398"/>
      <c r="BB78" s="409"/>
      <c r="BC78" s="4"/>
      <c r="BD78" s="4"/>
      <c r="BE78" s="166"/>
      <c r="BF78" s="543">
        <f t="shared" si="1"/>
        <v>0</v>
      </c>
      <c r="BG78" s="3"/>
      <c r="BH78" s="3"/>
      <c r="BI78" s="2"/>
      <c r="BJ78" s="5"/>
      <c r="BK78" s="165"/>
    </row>
    <row r="79" spans="1:63">
      <c r="A79" s="22">
        <v>75</v>
      </c>
      <c r="B79" s="14" t="s">
        <v>92</v>
      </c>
      <c r="C79" s="522"/>
      <c r="D79" s="3"/>
      <c r="E79" s="3"/>
      <c r="F79" s="2"/>
      <c r="G79" s="14"/>
      <c r="H79" s="388"/>
      <c r="I79" s="163"/>
      <c r="J79" s="3"/>
      <c r="K79" s="2"/>
      <c r="L79" s="164"/>
      <c r="M79" s="605"/>
      <c r="N79" s="3"/>
      <c r="O79" s="3"/>
      <c r="P79" s="2"/>
      <c r="Q79" s="166"/>
      <c r="R79" s="388"/>
      <c r="S79" s="3"/>
      <c r="T79" s="3"/>
      <c r="U79" s="2"/>
      <c r="V79" s="166"/>
      <c r="W79" s="398"/>
      <c r="X79" s="3"/>
      <c r="Y79" s="3"/>
      <c r="Z79" s="2"/>
      <c r="AA79" s="166"/>
      <c r="AB79" s="398"/>
      <c r="AC79" s="3"/>
      <c r="AD79" s="3"/>
      <c r="AE79" s="2"/>
      <c r="AF79" s="166"/>
      <c r="AG79" s="398"/>
      <c r="AH79" s="3"/>
      <c r="AI79" s="3"/>
      <c r="AJ79" s="2"/>
      <c r="AK79" s="402"/>
      <c r="AL79" s="398"/>
      <c r="AM79" s="3"/>
      <c r="AN79" s="3"/>
      <c r="AO79" s="2"/>
      <c r="AP79" s="402"/>
      <c r="AQ79" s="398"/>
      <c r="AR79" s="3"/>
      <c r="AS79" s="3"/>
      <c r="AT79" s="2"/>
      <c r="AU79" s="166"/>
      <c r="AV79" s="398"/>
      <c r="AW79" s="3"/>
      <c r="AX79" s="3"/>
      <c r="AY79" s="2"/>
      <c r="AZ79" s="166"/>
      <c r="BA79" s="398"/>
      <c r="BB79" s="409"/>
      <c r="BC79" s="4"/>
      <c r="BD79" s="4"/>
      <c r="BE79" s="166"/>
      <c r="BF79" s="543">
        <f t="shared" si="1"/>
        <v>0</v>
      </c>
      <c r="BG79" s="3"/>
      <c r="BH79" s="3"/>
      <c r="BI79" s="2"/>
      <c r="BJ79" s="5"/>
      <c r="BK79" s="165"/>
    </row>
    <row r="80" spans="1:63" s="430" customFormat="1">
      <c r="A80" s="416"/>
      <c r="B80" s="417" t="s">
        <v>93</v>
      </c>
      <c r="C80" s="526"/>
      <c r="D80" s="418"/>
      <c r="E80" s="418"/>
      <c r="F80" s="419"/>
      <c r="G80" s="417"/>
      <c r="H80" s="420"/>
      <c r="I80" s="421"/>
      <c r="J80" s="418"/>
      <c r="K80" s="419"/>
      <c r="L80" s="422"/>
      <c r="M80" s="605"/>
      <c r="N80" s="418"/>
      <c r="O80" s="418"/>
      <c r="P80" s="419"/>
      <c r="Q80" s="423"/>
      <c r="R80" s="420"/>
      <c r="S80" s="418"/>
      <c r="T80" s="418"/>
      <c r="U80" s="419"/>
      <c r="V80" s="423"/>
      <c r="W80" s="424"/>
      <c r="X80" s="418"/>
      <c r="Y80" s="418"/>
      <c r="Z80" s="419"/>
      <c r="AA80" s="423"/>
      <c r="AB80" s="424"/>
      <c r="AC80" s="418"/>
      <c r="AD80" s="418"/>
      <c r="AE80" s="419"/>
      <c r="AF80" s="423"/>
      <c r="AG80" s="424"/>
      <c r="AH80" s="418"/>
      <c r="AI80" s="418"/>
      <c r="AJ80" s="419"/>
      <c r="AK80" s="425"/>
      <c r="AL80" s="424"/>
      <c r="AM80" s="418"/>
      <c r="AN80" s="418"/>
      <c r="AO80" s="419"/>
      <c r="AP80" s="425"/>
      <c r="AQ80" s="424"/>
      <c r="AR80" s="418"/>
      <c r="AS80" s="418"/>
      <c r="AT80" s="419"/>
      <c r="AU80" s="423"/>
      <c r="AV80" s="424"/>
      <c r="AW80" s="418"/>
      <c r="AX80" s="418"/>
      <c r="AY80" s="419"/>
      <c r="AZ80" s="423"/>
      <c r="BA80" s="424"/>
      <c r="BB80" s="426"/>
      <c r="BC80" s="427"/>
      <c r="BD80" s="427"/>
      <c r="BE80" s="423"/>
      <c r="BF80" s="543">
        <f t="shared" si="1"/>
        <v>0</v>
      </c>
      <c r="BG80" s="418"/>
      <c r="BH80" s="418"/>
      <c r="BI80" s="419"/>
      <c r="BJ80" s="428"/>
      <c r="BK80" s="429"/>
    </row>
    <row r="81" spans="1:63" ht="33.75" customHeight="1">
      <c r="A81" s="22">
        <v>76</v>
      </c>
      <c r="B81" s="14" t="s">
        <v>175</v>
      </c>
      <c r="C81" s="527">
        <v>1</v>
      </c>
      <c r="D81" s="378"/>
      <c r="E81" s="378"/>
      <c r="F81" s="64"/>
      <c r="G81" s="253"/>
      <c r="H81" s="389"/>
      <c r="I81" s="378"/>
      <c r="J81" s="378"/>
      <c r="K81" s="64"/>
      <c r="L81" s="182"/>
      <c r="M81" s="607"/>
      <c r="N81" s="378"/>
      <c r="O81" s="378"/>
      <c r="P81" s="64"/>
      <c r="Q81" s="395"/>
      <c r="R81" s="389"/>
      <c r="S81" s="378"/>
      <c r="T81" s="378"/>
      <c r="U81" s="64"/>
      <c r="V81" s="395"/>
      <c r="W81" s="399"/>
      <c r="X81" s="378"/>
      <c r="Y81" s="378"/>
      <c r="Z81" s="64"/>
      <c r="AA81" s="395"/>
      <c r="AB81" s="399"/>
      <c r="AC81" s="378"/>
      <c r="AD81" s="378"/>
      <c r="AE81" s="64"/>
      <c r="AF81" s="395"/>
      <c r="AG81" s="399"/>
      <c r="AH81" s="378"/>
      <c r="AI81" s="378"/>
      <c r="AJ81" s="64"/>
      <c r="AK81" s="400"/>
      <c r="AL81" s="399"/>
      <c r="AM81" s="378"/>
      <c r="AN81" s="378"/>
      <c r="AO81" s="64"/>
      <c r="AP81" s="400"/>
      <c r="AQ81" s="399"/>
      <c r="AR81" s="378"/>
      <c r="AS81" s="378"/>
      <c r="AT81" s="64"/>
      <c r="AU81" s="395"/>
      <c r="AV81" s="399"/>
      <c r="AW81" s="378"/>
      <c r="AX81" s="378"/>
      <c r="AY81" s="64"/>
      <c r="AZ81" s="395"/>
      <c r="BA81" s="399"/>
      <c r="BB81" s="410"/>
      <c r="BC81" s="406"/>
      <c r="BD81" s="406"/>
      <c r="BE81" s="395"/>
      <c r="BF81" s="543">
        <f t="shared" si="1"/>
        <v>1</v>
      </c>
      <c r="BG81" s="378"/>
      <c r="BH81" s="378"/>
      <c r="BI81" s="64"/>
      <c r="BJ81" s="413"/>
      <c r="BK81" s="165"/>
    </row>
    <row r="82" spans="1:63">
      <c r="A82" s="22">
        <v>77</v>
      </c>
      <c r="B82" s="14" t="s">
        <v>115</v>
      </c>
      <c r="C82" s="527"/>
      <c r="D82" s="378"/>
      <c r="E82" s="378">
        <v>1</v>
      </c>
      <c r="F82" s="64"/>
      <c r="G82" s="253"/>
      <c r="H82" s="389"/>
      <c r="I82" s="378"/>
      <c r="J82" s="378"/>
      <c r="K82" s="64"/>
      <c r="L82" s="182"/>
      <c r="M82" s="607"/>
      <c r="N82" s="378"/>
      <c r="O82" s="378"/>
      <c r="P82" s="64"/>
      <c r="Q82" s="395"/>
      <c r="R82" s="389"/>
      <c r="S82" s="378"/>
      <c r="T82" s="378"/>
      <c r="U82" s="64"/>
      <c r="V82" s="395"/>
      <c r="W82" s="399"/>
      <c r="X82" s="378"/>
      <c r="Y82" s="378"/>
      <c r="Z82" s="64"/>
      <c r="AA82" s="395"/>
      <c r="AB82" s="399"/>
      <c r="AC82" s="378"/>
      <c r="AD82" s="378"/>
      <c r="AE82" s="64"/>
      <c r="AF82" s="400"/>
      <c r="AG82" s="399"/>
      <c r="AH82" s="378"/>
      <c r="AI82" s="378"/>
      <c r="AJ82" s="64"/>
      <c r="AK82" s="400"/>
      <c r="AL82" s="399"/>
      <c r="AM82" s="378"/>
      <c r="AN82" s="378"/>
      <c r="AO82" s="64"/>
      <c r="AP82" s="400"/>
      <c r="AQ82" s="399"/>
      <c r="AR82" s="378"/>
      <c r="AS82" s="378"/>
      <c r="AT82" s="64"/>
      <c r="AU82" s="395"/>
      <c r="AV82" s="399"/>
      <c r="AW82" s="378"/>
      <c r="AX82" s="378"/>
      <c r="AY82" s="64"/>
      <c r="AZ82" s="395"/>
      <c r="BA82" s="399"/>
      <c r="BB82" s="410"/>
      <c r="BC82" s="406"/>
      <c r="BD82" s="406"/>
      <c r="BE82" s="395"/>
      <c r="BF82" s="543">
        <f t="shared" si="1"/>
        <v>0</v>
      </c>
      <c r="BG82" s="378"/>
      <c r="BH82" s="378">
        <v>1</v>
      </c>
      <c r="BI82" s="64"/>
      <c r="BJ82" s="413"/>
      <c r="BK82" s="165"/>
    </row>
    <row r="83" spans="1:63">
      <c r="A83" s="22">
        <v>78</v>
      </c>
      <c r="B83" s="14" t="s">
        <v>114</v>
      </c>
      <c r="C83" s="522"/>
      <c r="D83" s="3"/>
      <c r="E83" s="3"/>
      <c r="F83" s="2">
        <v>1</v>
      </c>
      <c r="G83" s="14">
        <v>2</v>
      </c>
      <c r="H83" s="388"/>
      <c r="I83" s="3"/>
      <c r="J83" s="3"/>
      <c r="K83" s="2"/>
      <c r="L83" s="164"/>
      <c r="M83" s="605"/>
      <c r="N83" s="3"/>
      <c r="O83" s="3"/>
      <c r="P83" s="2"/>
      <c r="Q83" s="166"/>
      <c r="R83" s="388"/>
      <c r="S83" s="3"/>
      <c r="T83" s="3"/>
      <c r="U83" s="2"/>
      <c r="V83" s="166"/>
      <c r="W83" s="398"/>
      <c r="X83" s="3"/>
      <c r="Y83" s="3"/>
      <c r="Z83" s="2"/>
      <c r="AA83" s="166"/>
      <c r="AB83" s="398"/>
      <c r="AC83" s="3"/>
      <c r="AD83" s="3"/>
      <c r="AE83" s="2"/>
      <c r="AF83" s="166"/>
      <c r="AG83" s="398"/>
      <c r="AH83" s="3"/>
      <c r="AI83" s="3"/>
      <c r="AJ83" s="2"/>
      <c r="AK83" s="402"/>
      <c r="AL83" s="398"/>
      <c r="AM83" s="3"/>
      <c r="AN83" s="3"/>
      <c r="AO83" s="2"/>
      <c r="AP83" s="402"/>
      <c r="AQ83" s="398"/>
      <c r="AR83" s="3"/>
      <c r="AS83" s="3"/>
      <c r="AT83" s="2"/>
      <c r="AU83" s="166"/>
      <c r="AV83" s="398"/>
      <c r="AW83" s="3"/>
      <c r="AX83" s="3"/>
      <c r="AY83" s="2"/>
      <c r="AZ83" s="166"/>
      <c r="BA83" s="398"/>
      <c r="BB83" s="409"/>
      <c r="BC83" s="4"/>
      <c r="BD83" s="4"/>
      <c r="BE83" s="166"/>
      <c r="BF83" s="543">
        <f t="shared" si="1"/>
        <v>0</v>
      </c>
      <c r="BG83" s="3"/>
      <c r="BH83" s="3"/>
      <c r="BI83" s="2">
        <v>1</v>
      </c>
      <c r="BJ83" s="5">
        <v>2</v>
      </c>
      <c r="BK83" s="165"/>
    </row>
    <row r="84" spans="1:63">
      <c r="A84" s="22">
        <v>79</v>
      </c>
      <c r="B84" s="14" t="s">
        <v>112</v>
      </c>
      <c r="C84" s="522"/>
      <c r="D84" s="3"/>
      <c r="E84" s="3"/>
      <c r="F84" s="2"/>
      <c r="G84" s="14"/>
      <c r="H84" s="388"/>
      <c r="I84" s="3"/>
      <c r="J84" s="3"/>
      <c r="K84" s="2"/>
      <c r="L84" s="164"/>
      <c r="M84" s="605"/>
      <c r="N84" s="3"/>
      <c r="O84" s="3"/>
      <c r="P84" s="2"/>
      <c r="Q84" s="166"/>
      <c r="R84" s="388"/>
      <c r="S84" s="3"/>
      <c r="T84" s="3"/>
      <c r="U84" s="2">
        <v>1</v>
      </c>
      <c r="V84" s="166"/>
      <c r="W84" s="398"/>
      <c r="X84" s="3"/>
      <c r="Y84" s="3">
        <v>1</v>
      </c>
      <c r="Z84" s="2"/>
      <c r="AA84" s="166"/>
      <c r="AB84" s="398"/>
      <c r="AC84" s="3"/>
      <c r="AD84" s="3"/>
      <c r="AE84" s="2"/>
      <c r="AF84" s="166"/>
      <c r="AG84" s="398"/>
      <c r="AH84" s="3"/>
      <c r="AI84" s="3"/>
      <c r="AJ84" s="2"/>
      <c r="AK84" s="402">
        <v>1</v>
      </c>
      <c r="AL84" s="398"/>
      <c r="AM84" s="3"/>
      <c r="AN84" s="3"/>
      <c r="AO84" s="2"/>
      <c r="AP84" s="402"/>
      <c r="AQ84" s="398"/>
      <c r="AR84" s="3">
        <v>1</v>
      </c>
      <c r="AS84" s="3"/>
      <c r="AT84" s="2"/>
      <c r="AU84" s="166"/>
      <c r="AV84" s="398"/>
      <c r="AW84" s="3"/>
      <c r="AX84" s="3"/>
      <c r="AY84" s="2"/>
      <c r="AZ84" s="166"/>
      <c r="BA84" s="398"/>
      <c r="BB84" s="409"/>
      <c r="BC84" s="4"/>
      <c r="BD84" s="4"/>
      <c r="BE84" s="166"/>
      <c r="BF84" s="543">
        <f t="shared" si="1"/>
        <v>0</v>
      </c>
      <c r="BG84" s="3">
        <f>SUM(D84,I84,N84,S84,X84,AC84,AH84,AM84,AR84,AW84,BB84)</f>
        <v>1</v>
      </c>
      <c r="BH84" s="3">
        <v>1</v>
      </c>
      <c r="BI84" s="2">
        <v>1</v>
      </c>
      <c r="BJ84" s="5">
        <v>1</v>
      </c>
      <c r="BK84" s="165"/>
    </row>
    <row r="85" spans="1:63" ht="15.75" thickBot="1">
      <c r="A85" s="22">
        <v>80</v>
      </c>
      <c r="B85" s="14" t="s">
        <v>113</v>
      </c>
      <c r="C85" s="522"/>
      <c r="D85" s="3"/>
      <c r="E85" s="3"/>
      <c r="F85" s="2">
        <v>1</v>
      </c>
      <c r="G85" s="14"/>
      <c r="H85" s="388"/>
      <c r="I85" s="3"/>
      <c r="J85" s="3"/>
      <c r="K85" s="2"/>
      <c r="L85" s="164"/>
      <c r="M85" s="605"/>
      <c r="N85" s="3"/>
      <c r="O85" s="3"/>
      <c r="P85" s="2"/>
      <c r="Q85" s="166"/>
      <c r="R85" s="388"/>
      <c r="S85" s="3"/>
      <c r="T85" s="3"/>
      <c r="U85" s="2"/>
      <c r="V85" s="166"/>
      <c r="W85" s="398"/>
      <c r="X85" s="3"/>
      <c r="Y85" s="3"/>
      <c r="Z85" s="2"/>
      <c r="AA85" s="166"/>
      <c r="AB85" s="398"/>
      <c r="AC85" s="3"/>
      <c r="AD85" s="3"/>
      <c r="AE85" s="2"/>
      <c r="AF85" s="166"/>
      <c r="AG85" s="398"/>
      <c r="AH85" s="3"/>
      <c r="AI85" s="3"/>
      <c r="AJ85" s="2"/>
      <c r="AK85" s="402"/>
      <c r="AL85" s="398"/>
      <c r="AM85" s="3"/>
      <c r="AN85" s="3"/>
      <c r="AO85" s="2"/>
      <c r="AP85" s="402"/>
      <c r="AQ85" s="398"/>
      <c r="AR85" s="3"/>
      <c r="AS85" s="3"/>
      <c r="AT85" s="2"/>
      <c r="AU85" s="166"/>
      <c r="AV85" s="398"/>
      <c r="AW85" s="3"/>
      <c r="AX85" s="3"/>
      <c r="AY85" s="2">
        <v>1</v>
      </c>
      <c r="AZ85" s="166"/>
      <c r="BA85" s="398"/>
      <c r="BB85" s="409"/>
      <c r="BC85" s="4"/>
      <c r="BD85" s="4"/>
      <c r="BE85" s="166"/>
      <c r="BF85" s="543">
        <f t="shared" si="1"/>
        <v>0</v>
      </c>
      <c r="BG85" s="3"/>
      <c r="BH85" s="3"/>
      <c r="BI85" s="2">
        <v>2</v>
      </c>
      <c r="BJ85" s="5"/>
      <c r="BK85" s="165"/>
    </row>
    <row r="86" spans="1:63" ht="15.75" thickBot="1">
      <c r="A86" s="2"/>
      <c r="B86" s="26"/>
      <c r="C86" s="528">
        <f>SUM(C4:C85)</f>
        <v>36</v>
      </c>
      <c r="D86" s="379">
        <f>SUM(D4:D85)</f>
        <v>14</v>
      </c>
      <c r="E86" s="379">
        <f t="shared" ref="E86:G86" si="2">SUM(E4:E85)</f>
        <v>27</v>
      </c>
      <c r="F86" s="379">
        <f t="shared" si="2"/>
        <v>26</v>
      </c>
      <c r="G86" s="379">
        <f t="shared" si="2"/>
        <v>26</v>
      </c>
      <c r="H86" s="529">
        <f>SUM(H4:H85)</f>
        <v>0</v>
      </c>
      <c r="I86" s="379">
        <f>SUM(I4:I85)</f>
        <v>1</v>
      </c>
      <c r="J86" s="379">
        <f t="shared" ref="J86:L86" si="3">SUM(J4:J85)</f>
        <v>5</v>
      </c>
      <c r="K86" s="379">
        <f t="shared" si="3"/>
        <v>2</v>
      </c>
      <c r="L86" s="379">
        <f t="shared" si="3"/>
        <v>0</v>
      </c>
      <c r="M86" s="608">
        <f>SUM(M4:M85)</f>
        <v>3</v>
      </c>
      <c r="N86" s="379">
        <f>SUM(N4:N85)</f>
        <v>2</v>
      </c>
      <c r="O86" s="379">
        <f t="shared" ref="O86:Q86" si="4">SUM(O4:O85)</f>
        <v>4</v>
      </c>
      <c r="P86" s="379">
        <f t="shared" si="4"/>
        <v>4</v>
      </c>
      <c r="Q86" s="379">
        <f t="shared" si="4"/>
        <v>6</v>
      </c>
      <c r="R86" s="529">
        <f>SUM(R4:R85)</f>
        <v>2</v>
      </c>
      <c r="S86" s="379">
        <f>SUM(S4:S85)</f>
        <v>4</v>
      </c>
      <c r="T86" s="379">
        <f t="shared" ref="T86:V86" si="5">SUM(T4:T85)</f>
        <v>5</v>
      </c>
      <c r="U86" s="379">
        <f t="shared" si="5"/>
        <v>7</v>
      </c>
      <c r="V86" s="379">
        <f t="shared" si="5"/>
        <v>2</v>
      </c>
      <c r="W86" s="385">
        <f>SUM(W4:W85)</f>
        <v>2</v>
      </c>
      <c r="X86" s="379">
        <f>SUM(X4:X85)</f>
        <v>4</v>
      </c>
      <c r="Y86" s="379">
        <f t="shared" ref="Y86:AA86" si="6">SUM(Y4:Y85)</f>
        <v>4</v>
      </c>
      <c r="Z86" s="379">
        <f t="shared" si="6"/>
        <v>3</v>
      </c>
      <c r="AA86" s="379">
        <f t="shared" si="6"/>
        <v>2</v>
      </c>
      <c r="AB86" s="529">
        <f>SUM(AB4:AB85)</f>
        <v>0</v>
      </c>
      <c r="AC86" s="379">
        <f>SUM(AC4:AC85)</f>
        <v>0</v>
      </c>
      <c r="AD86" s="379">
        <f t="shared" ref="AD86:AF86" si="7">SUM(AD4:AD85)</f>
        <v>2</v>
      </c>
      <c r="AE86" s="379">
        <f t="shared" si="7"/>
        <v>1</v>
      </c>
      <c r="AF86" s="379">
        <f t="shared" si="7"/>
        <v>0</v>
      </c>
      <c r="AG86" s="529">
        <f>SUM(AG4:AG85)</f>
        <v>2</v>
      </c>
      <c r="AH86" s="379">
        <f>SUM(AH4:AH85)</f>
        <v>3</v>
      </c>
      <c r="AI86" s="379">
        <f t="shared" ref="AI86:AK86" si="8">SUM(AI4:AI85)</f>
        <v>2</v>
      </c>
      <c r="AJ86" s="379">
        <f t="shared" si="8"/>
        <v>4</v>
      </c>
      <c r="AK86" s="379">
        <f t="shared" si="8"/>
        <v>12</v>
      </c>
      <c r="AL86" s="385">
        <f>SUM(AL4:AL85)</f>
        <v>5</v>
      </c>
      <c r="AM86" s="379">
        <f t="shared" ref="AM86" si="9">SUM(AM4:AM85)</f>
        <v>4</v>
      </c>
      <c r="AN86" s="379">
        <f t="shared" ref="AN86" si="10">SUM(AN4:AN85)</f>
        <v>1</v>
      </c>
      <c r="AO86" s="379">
        <f t="shared" ref="AO86" si="11">SUM(AO4:AO85)</f>
        <v>5</v>
      </c>
      <c r="AP86" s="379">
        <f t="shared" ref="AP86" si="12">SUM(AP4:AP85)</f>
        <v>10</v>
      </c>
      <c r="AQ86" s="529">
        <f>SUM(AQ4:AQ85)</f>
        <v>0</v>
      </c>
      <c r="AR86" s="379">
        <f>SUM(AR4:AR85)</f>
        <v>1</v>
      </c>
      <c r="AS86" s="379">
        <f t="shared" ref="AS86:AU86" si="13">SUM(AS4:AS85)</f>
        <v>0</v>
      </c>
      <c r="AT86" s="379">
        <f t="shared" si="13"/>
        <v>0</v>
      </c>
      <c r="AU86" s="379">
        <f t="shared" si="13"/>
        <v>2</v>
      </c>
      <c r="AV86" s="529">
        <f>SUM(AV4:AV85)</f>
        <v>3</v>
      </c>
      <c r="AW86" s="379">
        <f>SUM(AW4:AW85)</f>
        <v>5</v>
      </c>
      <c r="AX86" s="379">
        <f t="shared" ref="AX86:AZ86" si="14">SUM(AX4:AX85)</f>
        <v>6</v>
      </c>
      <c r="AY86" s="379">
        <f t="shared" si="14"/>
        <v>3</v>
      </c>
      <c r="AZ86" s="379">
        <f t="shared" si="14"/>
        <v>1</v>
      </c>
      <c r="BA86" s="529">
        <f>SUM(BA4:BA85)</f>
        <v>0</v>
      </c>
      <c r="BB86" s="379">
        <f>SUM(BB4:BB85)</f>
        <v>3</v>
      </c>
      <c r="BC86" s="379">
        <f t="shared" ref="BC86:BE86" si="15">SUM(BC4:BC85)</f>
        <v>0</v>
      </c>
      <c r="BD86" s="379">
        <f t="shared" si="15"/>
        <v>0</v>
      </c>
      <c r="BE86" s="379">
        <f t="shared" si="15"/>
        <v>0</v>
      </c>
      <c r="BF86" s="543">
        <f t="shared" si="1"/>
        <v>53</v>
      </c>
      <c r="BG86" s="385">
        <f>SUM(BG4:BG85)</f>
        <v>41</v>
      </c>
      <c r="BH86" s="385">
        <f>SUM(BH22:BH85)</f>
        <v>17</v>
      </c>
      <c r="BI86" s="385">
        <f>SUM(BI22:BI85)</f>
        <v>19</v>
      </c>
      <c r="BJ86" s="414">
        <f>SUM(BJ22:BJ85)</f>
        <v>15</v>
      </c>
      <c r="BK86" s="412">
        <f>SUM(BK22:BK85)</f>
        <v>10</v>
      </c>
    </row>
  </sheetData>
  <mergeCells count="13">
    <mergeCell ref="BF2:BK2"/>
    <mergeCell ref="A1:AF1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</mergeCells>
  <pageMargins left="0.70866141732283472" right="0.70866141732283472" top="0.74803149606299213" bottom="0.74803149606299213" header="0.31496062992125984" footer="0.31496062992125984"/>
  <pageSetup paperSize="9" scale="55" fitToHeight="7" orientation="landscape" verticalDpi="0" r:id="rId1"/>
  <rowBreaks count="1" manualBreakCount="1">
    <brk id="66" max="16383" man="1"/>
  </rowBreaks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N86"/>
  <sheetViews>
    <sheetView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M88" sqref="M88"/>
    </sheetView>
  </sheetViews>
  <sheetFormatPr defaultRowHeight="15"/>
  <cols>
    <col min="1" max="1" width="3" style="10" bestFit="1" customWidth="1"/>
    <col min="2" max="2" width="17.28515625" style="10" customWidth="1"/>
    <col min="3" max="3" width="3.140625" style="197" bestFit="1" customWidth="1"/>
    <col min="4" max="4" width="3.140625" style="74" customWidth="1"/>
    <col min="5" max="8" width="3.140625" style="10" bestFit="1" customWidth="1"/>
    <col min="9" max="9" width="3.140625" style="197" bestFit="1" customWidth="1"/>
    <col min="10" max="10" width="3.140625" style="180" customWidth="1"/>
    <col min="11" max="14" width="3.140625" style="10" bestFit="1" customWidth="1"/>
    <col min="15" max="15" width="3.140625" style="197" bestFit="1" customWidth="1"/>
    <col min="16" max="16" width="3.140625" style="74" customWidth="1"/>
    <col min="17" max="20" width="3.140625" style="10" bestFit="1" customWidth="1"/>
    <col min="21" max="21" width="3.140625" style="200" bestFit="1" customWidth="1"/>
    <col min="22" max="22" width="3.140625" style="74" customWidth="1"/>
    <col min="23" max="26" width="3.140625" style="10" bestFit="1" customWidth="1"/>
    <col min="27" max="27" width="3.140625" style="197" bestFit="1" customWidth="1"/>
    <col min="28" max="28" width="3.140625" style="74" customWidth="1"/>
    <col min="29" max="32" width="3.140625" style="10" bestFit="1" customWidth="1"/>
    <col min="33" max="33" width="3.140625" style="197" bestFit="1" customWidth="1"/>
    <col min="34" max="34" width="3.140625" style="74" customWidth="1"/>
    <col min="35" max="38" width="3.140625" style="10" bestFit="1" customWidth="1"/>
    <col min="39" max="39" width="3.140625" style="197" bestFit="1" customWidth="1"/>
    <col min="40" max="40" width="3.140625" style="74" customWidth="1"/>
    <col min="41" max="44" width="3.140625" style="10" bestFit="1" customWidth="1"/>
    <col min="45" max="45" width="3.140625" style="197" bestFit="1" customWidth="1"/>
    <col min="46" max="46" width="3.140625" style="74" customWidth="1"/>
    <col min="47" max="50" width="3.140625" style="10" bestFit="1" customWidth="1"/>
    <col min="51" max="51" width="3.140625" style="197" bestFit="1" customWidth="1"/>
    <col min="52" max="52" width="3.140625" style="74" customWidth="1"/>
    <col min="53" max="56" width="3.140625" style="10" bestFit="1" customWidth="1"/>
    <col min="57" max="57" width="3.140625" style="197" bestFit="1" customWidth="1"/>
    <col min="58" max="58" width="3.140625" style="74" customWidth="1"/>
    <col min="59" max="62" width="3.140625" style="10" bestFit="1" customWidth="1"/>
    <col min="63" max="63" width="3.140625" style="197" bestFit="1" customWidth="1"/>
    <col min="64" max="64" width="3.140625" style="74" customWidth="1"/>
    <col min="65" max="68" width="3.140625" style="10" bestFit="1" customWidth="1"/>
    <col min="69" max="69" width="3.140625" style="197" bestFit="1" customWidth="1"/>
    <col min="70" max="70" width="3.140625" style="74" customWidth="1"/>
    <col min="71" max="74" width="3.140625" style="10" bestFit="1" customWidth="1"/>
    <col min="75" max="75" width="3.140625" style="197" bestFit="1" customWidth="1"/>
    <col min="76" max="76" width="3.140625" style="74" customWidth="1"/>
    <col min="77" max="80" width="3.140625" style="10" bestFit="1" customWidth="1"/>
    <col min="81" max="81" width="3.140625" style="197" bestFit="1" customWidth="1"/>
    <col min="82" max="82" width="3.140625" style="74" customWidth="1"/>
    <col min="83" max="86" width="3.140625" style="10" bestFit="1" customWidth="1"/>
    <col min="87" max="87" width="5.140625" style="200" bestFit="1" customWidth="1"/>
    <col min="88" max="88" width="5.140625" style="334" customWidth="1"/>
    <col min="89" max="89" width="3.140625" style="10" bestFit="1" customWidth="1"/>
    <col min="90" max="90" width="4" style="68" bestFit="1" customWidth="1"/>
    <col min="91" max="91" width="4.7109375" style="68" customWidth="1"/>
    <col min="92" max="92" width="4.5703125" style="68" bestFit="1" customWidth="1"/>
    <col min="93" max="16384" width="9.140625" style="10"/>
  </cols>
  <sheetData>
    <row r="1" spans="1:92" ht="15" customHeight="1" thickBot="1">
      <c r="A1" s="853" t="s">
        <v>116</v>
      </c>
      <c r="B1" s="853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06"/>
      <c r="AU1" s="806"/>
      <c r="AV1" s="806"/>
      <c r="AW1" s="806"/>
      <c r="AX1" s="806"/>
      <c r="AY1" s="181"/>
      <c r="AZ1" s="181"/>
      <c r="BA1" s="806"/>
      <c r="BB1" s="806"/>
      <c r="BC1" s="8"/>
      <c r="BD1" s="8"/>
      <c r="BE1" s="75"/>
      <c r="BF1" s="75"/>
      <c r="BG1" s="806"/>
      <c r="BH1" s="806"/>
      <c r="BI1" s="9"/>
      <c r="BJ1" s="9"/>
      <c r="BK1" s="75"/>
      <c r="BL1" s="75"/>
      <c r="BM1" s="806"/>
      <c r="BN1" s="806"/>
      <c r="BO1" s="9"/>
      <c r="BP1" s="9"/>
      <c r="BQ1" s="75"/>
      <c r="BR1" s="75"/>
      <c r="BS1" s="806"/>
      <c r="BT1" s="806"/>
      <c r="BU1" s="9"/>
      <c r="BV1" s="9"/>
      <c r="BW1" s="75"/>
      <c r="BX1" s="75"/>
      <c r="BY1" s="806"/>
      <c r="BZ1" s="806"/>
      <c r="CA1" s="9"/>
      <c r="CB1" s="9"/>
      <c r="CC1" s="75"/>
      <c r="CD1" s="75"/>
      <c r="CE1" s="806"/>
      <c r="CF1" s="9"/>
      <c r="CG1" s="9"/>
      <c r="CH1" s="9"/>
      <c r="CI1" s="198"/>
      <c r="CJ1" s="198"/>
      <c r="CK1" s="9"/>
      <c r="CL1" s="183"/>
      <c r="CM1" s="183"/>
      <c r="CN1" s="183"/>
    </row>
    <row r="2" spans="1:92" ht="15" customHeight="1">
      <c r="A2" s="17"/>
      <c r="B2" s="182" t="s">
        <v>31</v>
      </c>
      <c r="C2" s="848" t="s">
        <v>117</v>
      </c>
      <c r="D2" s="849"/>
      <c r="E2" s="849"/>
      <c r="F2" s="849"/>
      <c r="G2" s="849"/>
      <c r="H2" s="854"/>
      <c r="I2" s="848" t="s">
        <v>169</v>
      </c>
      <c r="J2" s="849"/>
      <c r="K2" s="849"/>
      <c r="L2" s="849"/>
      <c r="M2" s="849"/>
      <c r="N2" s="854"/>
      <c r="O2" s="848" t="s">
        <v>33</v>
      </c>
      <c r="P2" s="849"/>
      <c r="Q2" s="849"/>
      <c r="R2" s="849"/>
      <c r="S2" s="849"/>
      <c r="T2" s="854"/>
      <c r="U2" s="848" t="s">
        <v>12</v>
      </c>
      <c r="V2" s="849"/>
      <c r="W2" s="849"/>
      <c r="X2" s="849"/>
      <c r="Y2" s="849"/>
      <c r="Z2" s="854"/>
      <c r="AA2" s="848" t="s">
        <v>13</v>
      </c>
      <c r="AB2" s="849"/>
      <c r="AC2" s="849"/>
      <c r="AD2" s="849"/>
      <c r="AE2" s="849"/>
      <c r="AF2" s="854"/>
      <c r="AG2" s="848" t="s">
        <v>34</v>
      </c>
      <c r="AH2" s="849"/>
      <c r="AI2" s="849"/>
      <c r="AJ2" s="849"/>
      <c r="AK2" s="849"/>
      <c r="AL2" s="854"/>
      <c r="AM2" s="850" t="s">
        <v>10</v>
      </c>
      <c r="AN2" s="855"/>
      <c r="AO2" s="851"/>
      <c r="AP2" s="851"/>
      <c r="AQ2" s="851"/>
      <c r="AR2" s="856"/>
      <c r="AS2" s="848" t="s">
        <v>14</v>
      </c>
      <c r="AT2" s="849"/>
      <c r="AU2" s="849"/>
      <c r="AV2" s="849"/>
      <c r="AW2" s="849"/>
      <c r="AX2" s="854"/>
      <c r="AY2" s="848" t="s">
        <v>6</v>
      </c>
      <c r="AZ2" s="849"/>
      <c r="BA2" s="849"/>
      <c r="BB2" s="849"/>
      <c r="BC2" s="849"/>
      <c r="BD2" s="854"/>
      <c r="BE2" s="848" t="s">
        <v>4</v>
      </c>
      <c r="BF2" s="849"/>
      <c r="BG2" s="849"/>
      <c r="BH2" s="849"/>
      <c r="BI2" s="849"/>
      <c r="BJ2" s="854"/>
      <c r="BK2" s="848" t="s">
        <v>28</v>
      </c>
      <c r="BL2" s="849"/>
      <c r="BM2" s="849"/>
      <c r="BN2" s="849"/>
      <c r="BO2" s="849"/>
      <c r="BP2" s="854"/>
      <c r="BQ2" s="850" t="s">
        <v>16</v>
      </c>
      <c r="BR2" s="855"/>
      <c r="BS2" s="851"/>
      <c r="BT2" s="851"/>
      <c r="BU2" s="851"/>
      <c r="BV2" s="856"/>
      <c r="BW2" s="848" t="s">
        <v>17</v>
      </c>
      <c r="BX2" s="849"/>
      <c r="BY2" s="849"/>
      <c r="BZ2" s="849"/>
      <c r="CA2" s="849"/>
      <c r="CB2" s="854"/>
      <c r="CC2" s="848" t="s">
        <v>37</v>
      </c>
      <c r="CD2" s="849"/>
      <c r="CE2" s="849"/>
      <c r="CF2" s="849"/>
      <c r="CG2" s="849"/>
      <c r="CH2" s="854"/>
      <c r="CI2" s="850" t="s">
        <v>118</v>
      </c>
      <c r="CJ2" s="855"/>
      <c r="CK2" s="851"/>
      <c r="CL2" s="851"/>
      <c r="CM2" s="851"/>
      <c r="CN2" s="856"/>
    </row>
    <row r="3" spans="1:92" ht="23.25">
      <c r="A3" s="18"/>
      <c r="B3" s="19"/>
      <c r="C3" s="194">
        <v>2023</v>
      </c>
      <c r="D3" s="450">
        <v>2022</v>
      </c>
      <c r="E3" s="20">
        <v>2021</v>
      </c>
      <c r="F3" s="20">
        <v>2020</v>
      </c>
      <c r="G3" s="20">
        <v>2019</v>
      </c>
      <c r="H3" s="184">
        <v>2018</v>
      </c>
      <c r="I3" s="194">
        <v>2023</v>
      </c>
      <c r="J3" s="450">
        <v>2022</v>
      </c>
      <c r="K3" s="20">
        <v>2021</v>
      </c>
      <c r="L3" s="20">
        <v>2020</v>
      </c>
      <c r="M3" s="20">
        <v>2019</v>
      </c>
      <c r="N3" s="184">
        <v>2018</v>
      </c>
      <c r="O3" s="194">
        <v>2023</v>
      </c>
      <c r="P3" s="450">
        <v>2022</v>
      </c>
      <c r="Q3" s="20">
        <v>2021</v>
      </c>
      <c r="R3" s="20">
        <v>2020</v>
      </c>
      <c r="S3" s="20">
        <v>2019</v>
      </c>
      <c r="T3" s="184">
        <v>2018</v>
      </c>
      <c r="U3" s="194">
        <v>2023</v>
      </c>
      <c r="V3" s="450">
        <v>2022</v>
      </c>
      <c r="W3" s="20">
        <v>2021</v>
      </c>
      <c r="X3" s="20">
        <v>2020</v>
      </c>
      <c r="Y3" s="20">
        <v>2019</v>
      </c>
      <c r="Z3" s="184">
        <v>2018</v>
      </c>
      <c r="AA3" s="194">
        <v>2023</v>
      </c>
      <c r="AB3" s="450">
        <v>2022</v>
      </c>
      <c r="AC3" s="20">
        <v>2021</v>
      </c>
      <c r="AD3" s="20">
        <v>2020</v>
      </c>
      <c r="AE3" s="20">
        <v>2019</v>
      </c>
      <c r="AF3" s="184">
        <v>2018</v>
      </c>
      <c r="AG3" s="194">
        <v>2023</v>
      </c>
      <c r="AH3" s="450">
        <v>2022</v>
      </c>
      <c r="AI3" s="20">
        <v>2021</v>
      </c>
      <c r="AJ3" s="20">
        <v>2020</v>
      </c>
      <c r="AK3" s="20">
        <v>2019</v>
      </c>
      <c r="AL3" s="184">
        <v>2018</v>
      </c>
      <c r="AM3" s="194">
        <v>2023</v>
      </c>
      <c r="AN3" s="448">
        <v>2022</v>
      </c>
      <c r="AO3" s="20">
        <v>2021</v>
      </c>
      <c r="AP3" s="20">
        <v>2020</v>
      </c>
      <c r="AQ3" s="20">
        <v>2019</v>
      </c>
      <c r="AR3" s="184">
        <v>2018</v>
      </c>
      <c r="AS3" s="194">
        <v>2023</v>
      </c>
      <c r="AT3" s="450">
        <v>2022</v>
      </c>
      <c r="AU3" s="20">
        <v>2021</v>
      </c>
      <c r="AV3" s="20">
        <v>2020</v>
      </c>
      <c r="AW3" s="20">
        <v>2019</v>
      </c>
      <c r="AX3" s="184">
        <v>2018</v>
      </c>
      <c r="AY3" s="194">
        <v>2023</v>
      </c>
      <c r="AZ3" s="450">
        <v>2022</v>
      </c>
      <c r="BA3" s="20">
        <v>2021</v>
      </c>
      <c r="BB3" s="20">
        <v>2020</v>
      </c>
      <c r="BC3" s="20">
        <v>2019</v>
      </c>
      <c r="BD3" s="184">
        <v>2018</v>
      </c>
      <c r="BE3" s="194">
        <v>2023</v>
      </c>
      <c r="BF3" s="450">
        <v>2022</v>
      </c>
      <c r="BG3" s="20">
        <v>2021</v>
      </c>
      <c r="BH3" s="20">
        <v>2020</v>
      </c>
      <c r="BI3" s="20">
        <v>2019</v>
      </c>
      <c r="BJ3" s="184">
        <v>2018</v>
      </c>
      <c r="BK3" s="194">
        <v>2023</v>
      </c>
      <c r="BL3" s="450">
        <v>2022</v>
      </c>
      <c r="BM3" s="20">
        <v>2021</v>
      </c>
      <c r="BN3" s="20">
        <v>2020</v>
      </c>
      <c r="BO3" s="20">
        <v>2019</v>
      </c>
      <c r="BP3" s="184">
        <v>2018</v>
      </c>
      <c r="BQ3" s="194">
        <v>2023</v>
      </c>
      <c r="BR3" s="450">
        <v>2022</v>
      </c>
      <c r="BS3" s="20">
        <v>2021</v>
      </c>
      <c r="BT3" s="20">
        <v>2020</v>
      </c>
      <c r="BU3" s="20">
        <v>2019</v>
      </c>
      <c r="BV3" s="184">
        <v>2018</v>
      </c>
      <c r="BW3" s="194">
        <v>2023</v>
      </c>
      <c r="BX3" s="448">
        <v>2022</v>
      </c>
      <c r="BY3" s="20">
        <v>2021</v>
      </c>
      <c r="BZ3" s="20">
        <v>2020</v>
      </c>
      <c r="CA3" s="20">
        <v>2019</v>
      </c>
      <c r="CB3" s="184">
        <v>2018</v>
      </c>
      <c r="CC3" s="194">
        <v>2023</v>
      </c>
      <c r="CD3" s="448">
        <v>2022</v>
      </c>
      <c r="CE3" s="20">
        <v>2021</v>
      </c>
      <c r="CF3" s="20">
        <v>2020</v>
      </c>
      <c r="CG3" s="20">
        <v>2019</v>
      </c>
      <c r="CH3" s="184">
        <v>2018</v>
      </c>
      <c r="CI3" s="194">
        <v>2023</v>
      </c>
      <c r="CJ3" s="449">
        <v>2022</v>
      </c>
      <c r="CK3" s="21">
        <v>2021</v>
      </c>
      <c r="CL3" s="20">
        <v>2020</v>
      </c>
      <c r="CM3" s="20">
        <v>2019</v>
      </c>
      <c r="CN3" s="184">
        <v>2018</v>
      </c>
    </row>
    <row r="4" spans="1:92">
      <c r="A4" s="22">
        <v>1</v>
      </c>
      <c r="B4" s="14" t="s">
        <v>94</v>
      </c>
      <c r="C4" s="201"/>
      <c r="D4" s="444"/>
      <c r="E4" s="14"/>
      <c r="F4" s="2"/>
      <c r="G4" s="3"/>
      <c r="H4" s="185"/>
      <c r="I4" s="206"/>
      <c r="J4" s="455"/>
      <c r="K4" s="23"/>
      <c r="L4" s="2"/>
      <c r="M4" s="23"/>
      <c r="N4" s="186"/>
      <c r="O4" s="207"/>
      <c r="P4" s="457"/>
      <c r="Q4" s="23"/>
      <c r="R4" s="2"/>
      <c r="S4" s="23"/>
      <c r="T4" s="186">
        <v>1</v>
      </c>
      <c r="U4" s="610">
        <v>5</v>
      </c>
      <c r="V4" s="457"/>
      <c r="W4" s="23"/>
      <c r="X4" s="2"/>
      <c r="Y4" s="22"/>
      <c r="Z4" s="188"/>
      <c r="AA4" s="195"/>
      <c r="AB4" s="333"/>
      <c r="AC4" s="23"/>
      <c r="AD4" s="2"/>
      <c r="AE4" s="22"/>
      <c r="AF4" s="188"/>
      <c r="AG4" s="195"/>
      <c r="AH4" s="333"/>
      <c r="AI4" s="23"/>
      <c r="AJ4" s="2"/>
      <c r="AK4" s="22"/>
      <c r="AL4" s="188"/>
      <c r="AM4" s="195"/>
      <c r="AN4" s="447"/>
      <c r="AO4" s="23"/>
      <c r="AP4" s="2"/>
      <c r="AQ4" s="22"/>
      <c r="AR4" s="188"/>
      <c r="AS4" s="195"/>
      <c r="AT4" s="333"/>
      <c r="AU4" s="23">
        <v>2</v>
      </c>
      <c r="AV4" s="2"/>
      <c r="AW4" s="22"/>
      <c r="AX4" s="188"/>
      <c r="AY4" s="195"/>
      <c r="AZ4" s="333"/>
      <c r="BA4" s="23">
        <v>1</v>
      </c>
      <c r="BB4" s="2"/>
      <c r="BC4" s="22"/>
      <c r="BD4" s="188"/>
      <c r="BE4" s="195"/>
      <c r="BF4" s="333"/>
      <c r="BG4" s="23"/>
      <c r="BH4" s="2"/>
      <c r="BI4" s="22"/>
      <c r="BJ4" s="188"/>
      <c r="BK4" s="195"/>
      <c r="BL4" s="333"/>
      <c r="BM4" s="23"/>
      <c r="BN4" s="23"/>
      <c r="BO4" s="22"/>
      <c r="BP4" s="188"/>
      <c r="BQ4" s="195"/>
      <c r="BR4" s="333"/>
      <c r="BS4" s="23"/>
      <c r="BT4" s="2"/>
      <c r="BU4" s="22"/>
      <c r="BV4" s="188"/>
      <c r="BW4" s="195"/>
      <c r="BX4" s="447"/>
      <c r="BY4" s="23"/>
      <c r="BZ4" s="23"/>
      <c r="CA4" s="22"/>
      <c r="CB4" s="188"/>
      <c r="CC4" s="195"/>
      <c r="CD4" s="447"/>
      <c r="CE4" s="23"/>
      <c r="CF4" s="22"/>
      <c r="CG4" s="22"/>
      <c r="CH4" s="188"/>
      <c r="CI4" s="199">
        <f>SUM(C4,I4,O4,U4,AA4,AG4,AM4,AS4,AY4,BE4,BK4,BQ4,BW4,CC4)</f>
        <v>5</v>
      </c>
      <c r="CJ4" s="445">
        <f>SUM(D4,J4,P4,V4,AB4,AH4,AN4,AT4,AZ4,BF4,BL4,BR4,BX4,CD4)</f>
        <v>0</v>
      </c>
      <c r="CK4" s="172">
        <v>3</v>
      </c>
      <c r="CL4" s="38">
        <v>1</v>
      </c>
      <c r="CM4" s="172"/>
      <c r="CN4" s="190">
        <v>1</v>
      </c>
    </row>
    <row r="5" spans="1:92">
      <c r="A5" s="22">
        <v>2</v>
      </c>
      <c r="B5" s="14" t="s">
        <v>95</v>
      </c>
      <c r="C5" s="201"/>
      <c r="D5" s="444"/>
      <c r="E5" s="14"/>
      <c r="F5" s="2"/>
      <c r="G5" s="3"/>
      <c r="H5" s="185"/>
      <c r="I5" s="206"/>
      <c r="J5" s="455"/>
      <c r="K5" s="23"/>
      <c r="L5" s="2"/>
      <c r="M5" s="23"/>
      <c r="N5" s="186"/>
      <c r="O5" s="207"/>
      <c r="P5" s="457"/>
      <c r="Q5" s="23"/>
      <c r="R5" s="2">
        <v>1</v>
      </c>
      <c r="S5" s="23"/>
      <c r="T5" s="186"/>
      <c r="U5" s="610"/>
      <c r="V5" s="457"/>
      <c r="W5" s="23"/>
      <c r="X5" s="2"/>
      <c r="Y5" s="22"/>
      <c r="Z5" s="188"/>
      <c r="AA5" s="195"/>
      <c r="AB5" s="333"/>
      <c r="AC5" s="23"/>
      <c r="AD5" s="2"/>
      <c r="AE5" s="22"/>
      <c r="AF5" s="188"/>
      <c r="AG5" s="195"/>
      <c r="AH5" s="333"/>
      <c r="AI5" s="23"/>
      <c r="AJ5" s="2"/>
      <c r="AK5" s="22"/>
      <c r="AL5" s="188"/>
      <c r="AM5" s="195"/>
      <c r="AN5" s="447"/>
      <c r="AO5" s="23"/>
      <c r="AP5" s="2"/>
      <c r="AQ5" s="22"/>
      <c r="AR5" s="188"/>
      <c r="AS5" s="195"/>
      <c r="AT5" s="333"/>
      <c r="AU5" s="23"/>
      <c r="AV5" s="2"/>
      <c r="AW5" s="22"/>
      <c r="AX5" s="188"/>
      <c r="AY5" s="195"/>
      <c r="AZ5" s="333"/>
      <c r="BA5" s="23">
        <v>1</v>
      </c>
      <c r="BB5" s="2"/>
      <c r="BC5" s="22"/>
      <c r="BD5" s="188"/>
      <c r="BE5" s="195"/>
      <c r="BF5" s="333"/>
      <c r="BG5" s="23">
        <v>1</v>
      </c>
      <c r="BH5" s="2"/>
      <c r="BI5" s="22"/>
      <c r="BJ5" s="188"/>
      <c r="BK5" s="195"/>
      <c r="BL5" s="333"/>
      <c r="BM5" s="23"/>
      <c r="BN5" s="23"/>
      <c r="BO5" s="22"/>
      <c r="BP5" s="188"/>
      <c r="BQ5" s="195"/>
      <c r="BR5" s="333"/>
      <c r="BS5" s="23"/>
      <c r="BT5" s="2"/>
      <c r="BU5" s="22"/>
      <c r="BV5" s="188"/>
      <c r="BW5" s="195"/>
      <c r="BX5" s="447"/>
      <c r="BY5" s="23"/>
      <c r="BZ5" s="23"/>
      <c r="CA5" s="22"/>
      <c r="CB5" s="188"/>
      <c r="CC5" s="195"/>
      <c r="CD5" s="447"/>
      <c r="CE5" s="23"/>
      <c r="CF5" s="22"/>
      <c r="CG5" s="22"/>
      <c r="CH5" s="188"/>
      <c r="CI5" s="199">
        <f t="shared" ref="CI5:CJ68" si="0">SUM(C5,I5,O5,U5,AA5,AG5,AM5,AS5,AY5,BE5,BK5,BQ5,BW5,CC5)</f>
        <v>0</v>
      </c>
      <c r="CJ5" s="445">
        <f t="shared" si="0"/>
        <v>0</v>
      </c>
      <c r="CK5" s="172">
        <v>2</v>
      </c>
      <c r="CL5" s="38">
        <v>3</v>
      </c>
      <c r="CM5" s="172"/>
      <c r="CN5" s="190"/>
    </row>
    <row r="6" spans="1:92">
      <c r="A6" s="22">
        <v>3</v>
      </c>
      <c r="B6" s="24" t="s">
        <v>96</v>
      </c>
      <c r="C6" s="202"/>
      <c r="D6" s="451"/>
      <c r="E6" s="3"/>
      <c r="F6" s="2"/>
      <c r="G6" s="3"/>
      <c r="H6" s="185"/>
      <c r="I6" s="206"/>
      <c r="J6" s="455"/>
      <c r="K6" s="23"/>
      <c r="L6" s="2"/>
      <c r="M6" s="23"/>
      <c r="N6" s="186"/>
      <c r="O6" s="207"/>
      <c r="P6" s="457">
        <v>2</v>
      </c>
      <c r="Q6" s="23"/>
      <c r="R6" s="2"/>
      <c r="S6" s="23">
        <v>1</v>
      </c>
      <c r="T6" s="186"/>
      <c r="U6" s="610"/>
      <c r="V6" s="457"/>
      <c r="W6" s="23"/>
      <c r="X6" s="2">
        <v>1</v>
      </c>
      <c r="Y6" s="22"/>
      <c r="Z6" s="188"/>
      <c r="AA6" s="195"/>
      <c r="AB6" s="333"/>
      <c r="AC6" s="23"/>
      <c r="AD6" s="2"/>
      <c r="AE6" s="22"/>
      <c r="AF6" s="188"/>
      <c r="AG6" s="195"/>
      <c r="AH6" s="333"/>
      <c r="AI6" s="23"/>
      <c r="AJ6" s="2"/>
      <c r="AK6" s="22"/>
      <c r="AL6" s="188"/>
      <c r="AM6" s="195"/>
      <c r="AN6" s="447"/>
      <c r="AO6" s="23"/>
      <c r="AP6" s="2"/>
      <c r="AQ6" s="22"/>
      <c r="AR6" s="188"/>
      <c r="AS6" s="195"/>
      <c r="AT6" s="333"/>
      <c r="AU6" s="23">
        <v>2</v>
      </c>
      <c r="AV6" s="2"/>
      <c r="AW6" s="22"/>
      <c r="AX6" s="188"/>
      <c r="AY6" s="195">
        <v>1</v>
      </c>
      <c r="AZ6" s="333"/>
      <c r="BA6" s="23"/>
      <c r="BB6" s="2"/>
      <c r="BC6" s="22">
        <v>1</v>
      </c>
      <c r="BD6" s="188"/>
      <c r="BE6" s="195">
        <v>1</v>
      </c>
      <c r="BF6" s="333">
        <v>1</v>
      </c>
      <c r="BG6" s="23"/>
      <c r="BH6" s="2"/>
      <c r="BI6" s="22"/>
      <c r="BJ6" s="188"/>
      <c r="BK6" s="195"/>
      <c r="BL6" s="333"/>
      <c r="BM6" s="23"/>
      <c r="BN6" s="23"/>
      <c r="BO6" s="22"/>
      <c r="BP6" s="188"/>
      <c r="BQ6" s="195"/>
      <c r="BR6" s="333"/>
      <c r="BS6" s="23"/>
      <c r="BT6" s="2"/>
      <c r="BU6" s="22"/>
      <c r="BV6" s="188"/>
      <c r="BW6" s="195"/>
      <c r="BX6" s="447"/>
      <c r="BY6" s="23"/>
      <c r="BZ6" s="23"/>
      <c r="CA6" s="22"/>
      <c r="CB6" s="188"/>
      <c r="CC6" s="195"/>
      <c r="CD6" s="447"/>
      <c r="CE6" s="23"/>
      <c r="CF6" s="22"/>
      <c r="CG6" s="22"/>
      <c r="CH6" s="188"/>
      <c r="CI6" s="199">
        <f t="shared" si="0"/>
        <v>2</v>
      </c>
      <c r="CJ6" s="445">
        <f t="shared" si="0"/>
        <v>3</v>
      </c>
      <c r="CK6" s="172">
        <v>2</v>
      </c>
      <c r="CL6" s="38">
        <v>1</v>
      </c>
      <c r="CM6" s="172">
        <v>2</v>
      </c>
      <c r="CN6" s="190"/>
    </row>
    <row r="7" spans="1:92">
      <c r="A7" s="22">
        <v>4</v>
      </c>
      <c r="B7" s="14" t="s">
        <v>97</v>
      </c>
      <c r="C7" s="201"/>
      <c r="D7" s="444"/>
      <c r="E7" s="14"/>
      <c r="F7" s="2"/>
      <c r="G7" s="3"/>
      <c r="H7" s="185"/>
      <c r="I7" s="206"/>
      <c r="J7" s="455"/>
      <c r="K7" s="23"/>
      <c r="L7" s="2"/>
      <c r="M7" s="23"/>
      <c r="N7" s="186"/>
      <c r="O7" s="207"/>
      <c r="P7" s="457">
        <v>1</v>
      </c>
      <c r="Q7" s="23">
        <v>1</v>
      </c>
      <c r="R7" s="2"/>
      <c r="S7" s="23"/>
      <c r="T7" s="186">
        <v>1</v>
      </c>
      <c r="U7" s="610">
        <v>1</v>
      </c>
      <c r="V7" s="457"/>
      <c r="W7" s="23">
        <v>1</v>
      </c>
      <c r="X7" s="2"/>
      <c r="Y7" s="22">
        <v>1</v>
      </c>
      <c r="Z7" s="188"/>
      <c r="AA7" s="195"/>
      <c r="AB7" s="333"/>
      <c r="AC7" s="23"/>
      <c r="AD7" s="2"/>
      <c r="AE7" s="22"/>
      <c r="AF7" s="188"/>
      <c r="AG7" s="195"/>
      <c r="AH7" s="333"/>
      <c r="AI7" s="23"/>
      <c r="AJ7" s="2"/>
      <c r="AK7" s="22"/>
      <c r="AL7" s="188"/>
      <c r="AM7" s="195"/>
      <c r="AN7" s="447"/>
      <c r="AO7" s="23"/>
      <c r="AP7" s="2"/>
      <c r="AQ7" s="22"/>
      <c r="AR7" s="188"/>
      <c r="AS7" s="195"/>
      <c r="AT7" s="333"/>
      <c r="AU7" s="23"/>
      <c r="AV7" s="2"/>
      <c r="AW7" s="22"/>
      <c r="AX7" s="188"/>
      <c r="AY7" s="195"/>
      <c r="AZ7" s="333"/>
      <c r="BA7" s="23">
        <v>1</v>
      </c>
      <c r="BB7" s="2"/>
      <c r="BC7" s="22"/>
      <c r="BD7" s="188"/>
      <c r="BE7" s="195"/>
      <c r="BF7" s="333"/>
      <c r="BG7" s="23"/>
      <c r="BH7" s="2"/>
      <c r="BI7" s="22"/>
      <c r="BJ7" s="188"/>
      <c r="BK7" s="195"/>
      <c r="BL7" s="333"/>
      <c r="BM7" s="23"/>
      <c r="BN7" s="23"/>
      <c r="BO7" s="22"/>
      <c r="BP7" s="188"/>
      <c r="BQ7" s="195"/>
      <c r="BR7" s="333"/>
      <c r="BS7" s="23"/>
      <c r="BT7" s="2"/>
      <c r="BU7" s="22"/>
      <c r="BV7" s="188"/>
      <c r="BW7" s="195"/>
      <c r="BX7" s="447"/>
      <c r="BY7" s="23"/>
      <c r="BZ7" s="23"/>
      <c r="CA7" s="22"/>
      <c r="CB7" s="188"/>
      <c r="CC7" s="195"/>
      <c r="CD7" s="447"/>
      <c r="CE7" s="23"/>
      <c r="CF7" s="22"/>
      <c r="CG7" s="22"/>
      <c r="CH7" s="188"/>
      <c r="CI7" s="199">
        <f t="shared" si="0"/>
        <v>1</v>
      </c>
      <c r="CJ7" s="445">
        <f t="shared" si="0"/>
        <v>1</v>
      </c>
      <c r="CK7" s="172">
        <v>3</v>
      </c>
      <c r="CL7" s="38">
        <v>1</v>
      </c>
      <c r="CM7" s="172">
        <v>1</v>
      </c>
      <c r="CN7" s="190">
        <v>1</v>
      </c>
    </row>
    <row r="8" spans="1:92">
      <c r="A8" s="22">
        <v>5</v>
      </c>
      <c r="B8" s="14" t="s">
        <v>98</v>
      </c>
      <c r="C8" s="201"/>
      <c r="D8" s="444"/>
      <c r="E8" s="14"/>
      <c r="F8" s="2"/>
      <c r="G8" s="3"/>
      <c r="H8" s="185"/>
      <c r="I8" s="206"/>
      <c r="J8" s="455"/>
      <c r="K8" s="23"/>
      <c r="L8" s="2"/>
      <c r="M8" s="23"/>
      <c r="N8" s="186"/>
      <c r="O8" s="207"/>
      <c r="P8" s="457"/>
      <c r="Q8" s="23"/>
      <c r="R8" s="2"/>
      <c r="S8" s="23"/>
      <c r="T8" s="186">
        <v>1</v>
      </c>
      <c r="U8" s="610"/>
      <c r="V8" s="457"/>
      <c r="W8" s="23"/>
      <c r="X8" s="2"/>
      <c r="Y8" s="22">
        <v>1</v>
      </c>
      <c r="Z8" s="188"/>
      <c r="AA8" s="195"/>
      <c r="AB8" s="333"/>
      <c r="AC8" s="23"/>
      <c r="AD8" s="2"/>
      <c r="AE8" s="22"/>
      <c r="AF8" s="188"/>
      <c r="AG8" s="195"/>
      <c r="AH8" s="333"/>
      <c r="AI8" s="23"/>
      <c r="AJ8" s="2"/>
      <c r="AK8" s="22"/>
      <c r="AL8" s="188"/>
      <c r="AM8" s="195"/>
      <c r="AN8" s="447"/>
      <c r="AO8" s="23"/>
      <c r="AP8" s="2"/>
      <c r="AQ8" s="22"/>
      <c r="AR8" s="188"/>
      <c r="AS8" s="195"/>
      <c r="AT8" s="333"/>
      <c r="AU8" s="23"/>
      <c r="AV8" s="2"/>
      <c r="AW8" s="22"/>
      <c r="AX8" s="188"/>
      <c r="AY8" s="195"/>
      <c r="AZ8" s="333">
        <v>1</v>
      </c>
      <c r="BA8" s="23"/>
      <c r="BB8" s="2"/>
      <c r="BC8" s="22"/>
      <c r="BD8" s="188"/>
      <c r="BE8" s="195"/>
      <c r="BF8" s="333"/>
      <c r="BG8" s="23"/>
      <c r="BH8" s="2"/>
      <c r="BI8" s="22"/>
      <c r="BJ8" s="188"/>
      <c r="BK8" s="195"/>
      <c r="BL8" s="333"/>
      <c r="BM8" s="23"/>
      <c r="BN8" s="23"/>
      <c r="BO8" s="22"/>
      <c r="BP8" s="188"/>
      <c r="BQ8" s="195"/>
      <c r="BR8" s="333"/>
      <c r="BS8" s="23"/>
      <c r="BT8" s="2"/>
      <c r="BU8" s="22"/>
      <c r="BV8" s="188"/>
      <c r="BW8" s="195"/>
      <c r="BX8" s="447"/>
      <c r="BY8" s="23"/>
      <c r="BZ8" s="23"/>
      <c r="CA8" s="22"/>
      <c r="CB8" s="188"/>
      <c r="CC8" s="195"/>
      <c r="CD8" s="447"/>
      <c r="CE8" s="23"/>
      <c r="CF8" s="22"/>
      <c r="CG8" s="22"/>
      <c r="CH8" s="188"/>
      <c r="CI8" s="199">
        <f t="shared" si="0"/>
        <v>0</v>
      </c>
      <c r="CJ8" s="445">
        <f t="shared" si="0"/>
        <v>1</v>
      </c>
      <c r="CK8" s="172"/>
      <c r="CL8" s="38"/>
      <c r="CM8" s="172">
        <v>1</v>
      </c>
      <c r="CN8" s="190">
        <v>1</v>
      </c>
    </row>
    <row r="9" spans="1:92">
      <c r="A9" s="22">
        <v>6</v>
      </c>
      <c r="B9" s="14" t="s">
        <v>99</v>
      </c>
      <c r="C9" s="201"/>
      <c r="D9" s="444"/>
      <c r="E9" s="14"/>
      <c r="F9" s="2"/>
      <c r="G9" s="3"/>
      <c r="H9" s="185"/>
      <c r="I9" s="206"/>
      <c r="J9" s="455"/>
      <c r="K9" s="23"/>
      <c r="L9" s="2"/>
      <c r="M9" s="23"/>
      <c r="N9" s="186"/>
      <c r="O9" s="207"/>
      <c r="P9" s="457"/>
      <c r="Q9" s="23"/>
      <c r="R9" s="2"/>
      <c r="S9" s="23"/>
      <c r="T9" s="186">
        <v>2</v>
      </c>
      <c r="U9" s="610"/>
      <c r="V9" s="457"/>
      <c r="W9" s="23">
        <v>1</v>
      </c>
      <c r="X9" s="2"/>
      <c r="Y9" s="22"/>
      <c r="Z9" s="188"/>
      <c r="AA9" s="195"/>
      <c r="AB9" s="333">
        <v>1</v>
      </c>
      <c r="AC9" s="23"/>
      <c r="AD9" s="2"/>
      <c r="AE9" s="22"/>
      <c r="AF9" s="188"/>
      <c r="AG9" s="195"/>
      <c r="AH9" s="333">
        <v>1</v>
      </c>
      <c r="AI9" s="23"/>
      <c r="AJ9" s="2"/>
      <c r="AK9" s="22"/>
      <c r="AL9" s="188"/>
      <c r="AM9" s="195"/>
      <c r="AN9" s="447"/>
      <c r="AO9" s="23"/>
      <c r="AP9" s="2"/>
      <c r="AQ9" s="22"/>
      <c r="AR9" s="188"/>
      <c r="AS9" s="195"/>
      <c r="AT9" s="333"/>
      <c r="AU9" s="23"/>
      <c r="AV9" s="2"/>
      <c r="AW9" s="22"/>
      <c r="AX9" s="188"/>
      <c r="AY9" s="195"/>
      <c r="AZ9" s="333"/>
      <c r="BA9" s="23"/>
      <c r="BB9" s="2"/>
      <c r="BC9" s="22"/>
      <c r="BD9" s="188"/>
      <c r="BE9" s="195"/>
      <c r="BF9" s="333"/>
      <c r="BG9" s="23"/>
      <c r="BH9" s="2"/>
      <c r="BI9" s="22"/>
      <c r="BJ9" s="188"/>
      <c r="BK9" s="195"/>
      <c r="BL9" s="333"/>
      <c r="BM9" s="23"/>
      <c r="BN9" s="23"/>
      <c r="BO9" s="22"/>
      <c r="BP9" s="188"/>
      <c r="BQ9" s="195"/>
      <c r="BR9" s="333"/>
      <c r="BS9" s="23"/>
      <c r="BT9" s="2"/>
      <c r="BU9" s="22"/>
      <c r="BV9" s="188"/>
      <c r="BW9" s="195"/>
      <c r="BX9" s="447"/>
      <c r="BY9" s="23"/>
      <c r="BZ9" s="23"/>
      <c r="CA9" s="22"/>
      <c r="CB9" s="188"/>
      <c r="CC9" s="195"/>
      <c r="CD9" s="447"/>
      <c r="CE9" s="23"/>
      <c r="CF9" s="22"/>
      <c r="CG9" s="22"/>
      <c r="CH9" s="188"/>
      <c r="CI9" s="199">
        <f t="shared" si="0"/>
        <v>0</v>
      </c>
      <c r="CJ9" s="445">
        <f t="shared" si="0"/>
        <v>2</v>
      </c>
      <c r="CK9" s="172">
        <v>1</v>
      </c>
      <c r="CL9" s="38"/>
      <c r="CM9" s="172"/>
      <c r="CN9" s="190">
        <v>2</v>
      </c>
    </row>
    <row r="10" spans="1:92">
      <c r="A10" s="22">
        <v>7</v>
      </c>
      <c r="B10" s="16" t="s">
        <v>100</v>
      </c>
      <c r="C10" s="203"/>
      <c r="D10" s="452"/>
      <c r="E10" s="16"/>
      <c r="F10" s="2"/>
      <c r="G10" s="7"/>
      <c r="H10" s="185"/>
      <c r="I10" s="206"/>
      <c r="J10" s="455"/>
      <c r="K10" s="23"/>
      <c r="L10" s="2"/>
      <c r="M10" s="23"/>
      <c r="N10" s="186"/>
      <c r="O10" s="207"/>
      <c r="P10" s="457">
        <v>1</v>
      </c>
      <c r="Q10" s="23"/>
      <c r="R10" s="2">
        <v>1</v>
      </c>
      <c r="S10" s="23"/>
      <c r="T10" s="186"/>
      <c r="U10" s="610"/>
      <c r="V10" s="457">
        <v>1</v>
      </c>
      <c r="W10" s="23"/>
      <c r="X10" s="2"/>
      <c r="Y10" s="22"/>
      <c r="Z10" s="188"/>
      <c r="AA10" s="195"/>
      <c r="AB10" s="333"/>
      <c r="AC10" s="23"/>
      <c r="AD10" s="2"/>
      <c r="AE10" s="22"/>
      <c r="AF10" s="188"/>
      <c r="AG10" s="195"/>
      <c r="AH10" s="333"/>
      <c r="AI10" s="23"/>
      <c r="AJ10" s="2"/>
      <c r="AK10" s="22"/>
      <c r="AL10" s="188"/>
      <c r="AM10" s="195"/>
      <c r="AN10" s="447"/>
      <c r="AO10" s="23"/>
      <c r="AP10" s="2"/>
      <c r="AQ10" s="22"/>
      <c r="AR10" s="188"/>
      <c r="AS10" s="195"/>
      <c r="AT10" s="333"/>
      <c r="AU10" s="23"/>
      <c r="AV10" s="2"/>
      <c r="AW10" s="22"/>
      <c r="AX10" s="188"/>
      <c r="AY10" s="195"/>
      <c r="AZ10" s="333"/>
      <c r="BA10" s="23"/>
      <c r="BB10" s="2"/>
      <c r="BC10" s="22"/>
      <c r="BD10" s="188"/>
      <c r="BE10" s="195"/>
      <c r="BF10" s="333">
        <v>1</v>
      </c>
      <c r="BG10" s="23">
        <v>1</v>
      </c>
      <c r="BH10" s="2"/>
      <c r="BI10" s="22">
        <v>1</v>
      </c>
      <c r="BJ10" s="188"/>
      <c r="BK10" s="195"/>
      <c r="BL10" s="333"/>
      <c r="BM10" s="23"/>
      <c r="BN10" s="23"/>
      <c r="BO10" s="22"/>
      <c r="BP10" s="188"/>
      <c r="BQ10" s="195"/>
      <c r="BR10" s="333"/>
      <c r="BS10" s="23"/>
      <c r="BT10" s="2"/>
      <c r="BU10" s="22"/>
      <c r="BV10" s="188"/>
      <c r="BW10" s="195"/>
      <c r="BX10" s="447"/>
      <c r="BY10" s="23"/>
      <c r="BZ10" s="23"/>
      <c r="CA10" s="22"/>
      <c r="CB10" s="188"/>
      <c r="CC10" s="195"/>
      <c r="CD10" s="447"/>
      <c r="CE10" s="23"/>
      <c r="CF10" s="22"/>
      <c r="CG10" s="22"/>
      <c r="CH10" s="188"/>
      <c r="CI10" s="199">
        <f t="shared" si="0"/>
        <v>0</v>
      </c>
      <c r="CJ10" s="445">
        <f t="shared" si="0"/>
        <v>3</v>
      </c>
      <c r="CK10" s="172">
        <v>1</v>
      </c>
      <c r="CL10" s="38">
        <v>2</v>
      </c>
      <c r="CM10" s="172">
        <v>1</v>
      </c>
      <c r="CN10" s="190"/>
    </row>
    <row r="11" spans="1:92">
      <c r="A11" s="22">
        <v>8</v>
      </c>
      <c r="B11" s="14" t="s">
        <v>101</v>
      </c>
      <c r="C11" s="201"/>
      <c r="D11" s="444"/>
      <c r="E11" s="14"/>
      <c r="F11" s="2"/>
      <c r="G11" s="3"/>
      <c r="H11" s="185"/>
      <c r="I11" s="206"/>
      <c r="J11" s="455"/>
      <c r="K11" s="23"/>
      <c r="L11" s="2"/>
      <c r="M11" s="23"/>
      <c r="N11" s="186"/>
      <c r="O11" s="207"/>
      <c r="P11" s="457">
        <v>1</v>
      </c>
      <c r="Q11" s="23"/>
      <c r="R11" s="2"/>
      <c r="S11" s="23"/>
      <c r="T11" s="186"/>
      <c r="U11" s="610"/>
      <c r="V11" s="457"/>
      <c r="W11" s="23"/>
      <c r="X11" s="2"/>
      <c r="Y11" s="22"/>
      <c r="Z11" s="188"/>
      <c r="AA11" s="195"/>
      <c r="AB11" s="333"/>
      <c r="AC11" s="23"/>
      <c r="AD11" s="2"/>
      <c r="AE11" s="22"/>
      <c r="AF11" s="188"/>
      <c r="AG11" s="195"/>
      <c r="AH11" s="333"/>
      <c r="AI11" s="23"/>
      <c r="AJ11" s="2"/>
      <c r="AK11" s="22"/>
      <c r="AL11" s="188"/>
      <c r="AM11" s="195"/>
      <c r="AN11" s="447"/>
      <c r="AO11" s="23"/>
      <c r="AP11" s="2"/>
      <c r="AQ11" s="22"/>
      <c r="AR11" s="188"/>
      <c r="AS11" s="195"/>
      <c r="AT11" s="333"/>
      <c r="AU11" s="23"/>
      <c r="AV11" s="2"/>
      <c r="AW11" s="22"/>
      <c r="AX11" s="188"/>
      <c r="AY11" s="195"/>
      <c r="AZ11" s="333">
        <v>1</v>
      </c>
      <c r="BA11" s="23">
        <v>1</v>
      </c>
      <c r="BB11" s="2"/>
      <c r="BC11" s="22"/>
      <c r="BD11" s="188"/>
      <c r="BE11" s="195">
        <v>1</v>
      </c>
      <c r="BF11" s="333"/>
      <c r="BG11" s="23"/>
      <c r="BH11" s="2"/>
      <c r="BI11" s="22"/>
      <c r="BJ11" s="188"/>
      <c r="BK11" s="195"/>
      <c r="BL11" s="333"/>
      <c r="BM11" s="23"/>
      <c r="BN11" s="23"/>
      <c r="BO11" s="22"/>
      <c r="BP11" s="188"/>
      <c r="BQ11" s="195"/>
      <c r="BR11" s="333"/>
      <c r="BS11" s="23"/>
      <c r="BT11" s="2"/>
      <c r="BU11" s="22"/>
      <c r="BV11" s="188"/>
      <c r="BW11" s="195"/>
      <c r="BX11" s="447"/>
      <c r="BY11" s="23"/>
      <c r="BZ11" s="23"/>
      <c r="CA11" s="22"/>
      <c r="CB11" s="188"/>
      <c r="CC11" s="195"/>
      <c r="CD11" s="447"/>
      <c r="CE11" s="23"/>
      <c r="CF11" s="22"/>
      <c r="CG11" s="22"/>
      <c r="CH11" s="188"/>
      <c r="CI11" s="199">
        <f t="shared" si="0"/>
        <v>1</v>
      </c>
      <c r="CJ11" s="445">
        <f t="shared" si="0"/>
        <v>2</v>
      </c>
      <c r="CK11" s="172">
        <v>1</v>
      </c>
      <c r="CL11" s="38">
        <v>1</v>
      </c>
      <c r="CM11" s="172"/>
      <c r="CN11" s="190"/>
    </row>
    <row r="12" spans="1:92">
      <c r="A12" s="22">
        <v>9</v>
      </c>
      <c r="B12" s="14" t="s">
        <v>102</v>
      </c>
      <c r="C12" s="201"/>
      <c r="D12" s="444"/>
      <c r="E12" s="14"/>
      <c r="F12" s="2"/>
      <c r="G12" s="3"/>
      <c r="H12" s="185"/>
      <c r="I12" s="206"/>
      <c r="J12" s="455"/>
      <c r="K12" s="23"/>
      <c r="L12" s="2"/>
      <c r="M12" s="23"/>
      <c r="N12" s="186"/>
      <c r="O12" s="207"/>
      <c r="P12" s="457"/>
      <c r="Q12" s="23"/>
      <c r="R12" s="2"/>
      <c r="S12" s="23">
        <v>1</v>
      </c>
      <c r="T12" s="186"/>
      <c r="U12" s="610"/>
      <c r="V12" s="457"/>
      <c r="W12" s="23"/>
      <c r="X12" s="2"/>
      <c r="Y12" s="22">
        <v>1</v>
      </c>
      <c r="Z12" s="188"/>
      <c r="AA12" s="195"/>
      <c r="AB12" s="333"/>
      <c r="AC12" s="23">
        <v>1</v>
      </c>
      <c r="AD12" s="2"/>
      <c r="AE12" s="22">
        <v>1</v>
      </c>
      <c r="AF12" s="188"/>
      <c r="AG12" s="195"/>
      <c r="AH12" s="333"/>
      <c r="AI12" s="23"/>
      <c r="AJ12" s="2"/>
      <c r="AK12" s="22"/>
      <c r="AL12" s="188"/>
      <c r="AM12" s="195"/>
      <c r="AN12" s="447"/>
      <c r="AO12" s="23"/>
      <c r="AP12" s="2"/>
      <c r="AQ12" s="22"/>
      <c r="AR12" s="188"/>
      <c r="AS12" s="195"/>
      <c r="AT12" s="333"/>
      <c r="AU12" s="23"/>
      <c r="AV12" s="2"/>
      <c r="AW12" s="22"/>
      <c r="AX12" s="188"/>
      <c r="AY12" s="195"/>
      <c r="AZ12" s="333"/>
      <c r="BA12" s="23"/>
      <c r="BB12" s="2"/>
      <c r="BC12" s="22"/>
      <c r="BD12" s="188"/>
      <c r="BE12" s="195"/>
      <c r="BF12" s="333"/>
      <c r="BG12" s="23"/>
      <c r="BH12" s="2"/>
      <c r="BI12" s="22"/>
      <c r="BJ12" s="188"/>
      <c r="BK12" s="195">
        <v>1</v>
      </c>
      <c r="BL12" s="333">
        <v>1</v>
      </c>
      <c r="BM12" s="23"/>
      <c r="BN12" s="23"/>
      <c r="BO12" s="22"/>
      <c r="BP12" s="188"/>
      <c r="BQ12" s="195"/>
      <c r="BR12" s="333"/>
      <c r="BS12" s="23"/>
      <c r="BT12" s="2"/>
      <c r="BU12" s="22"/>
      <c r="BV12" s="188"/>
      <c r="BW12" s="195"/>
      <c r="BX12" s="447"/>
      <c r="BY12" s="23"/>
      <c r="BZ12" s="23"/>
      <c r="CA12" s="22"/>
      <c r="CB12" s="188"/>
      <c r="CC12" s="195"/>
      <c r="CD12" s="447"/>
      <c r="CE12" s="23"/>
      <c r="CF12" s="22"/>
      <c r="CG12" s="22"/>
      <c r="CH12" s="188"/>
      <c r="CI12" s="199">
        <f t="shared" si="0"/>
        <v>1</v>
      </c>
      <c r="CJ12" s="445">
        <f t="shared" si="0"/>
        <v>1</v>
      </c>
      <c r="CK12" s="172">
        <v>1</v>
      </c>
      <c r="CL12" s="38"/>
      <c r="CM12" s="172">
        <v>3</v>
      </c>
      <c r="CN12" s="190"/>
    </row>
    <row r="13" spans="1:92">
      <c r="A13" s="22">
        <v>10</v>
      </c>
      <c r="B13" s="14" t="s">
        <v>103</v>
      </c>
      <c r="C13" s="201"/>
      <c r="D13" s="444"/>
      <c r="E13" s="14"/>
      <c r="F13" s="2"/>
      <c r="G13" s="3"/>
      <c r="H13" s="185"/>
      <c r="I13" s="206"/>
      <c r="J13" s="455"/>
      <c r="K13" s="23"/>
      <c r="L13" s="2"/>
      <c r="M13" s="23"/>
      <c r="N13" s="186"/>
      <c r="O13" s="207"/>
      <c r="P13" s="457">
        <v>1</v>
      </c>
      <c r="Q13" s="23">
        <v>1</v>
      </c>
      <c r="R13" s="2"/>
      <c r="S13" s="23"/>
      <c r="T13" s="186">
        <v>1</v>
      </c>
      <c r="U13" s="610"/>
      <c r="V13" s="457">
        <v>1</v>
      </c>
      <c r="W13" s="23"/>
      <c r="X13" s="2"/>
      <c r="Y13" s="22"/>
      <c r="Z13" s="188"/>
      <c r="AA13" s="195"/>
      <c r="AB13" s="333"/>
      <c r="AC13" s="23"/>
      <c r="AD13" s="2"/>
      <c r="AE13" s="22"/>
      <c r="AF13" s="188"/>
      <c r="AG13" s="195"/>
      <c r="AH13" s="333"/>
      <c r="AI13" s="23"/>
      <c r="AJ13" s="2"/>
      <c r="AK13" s="22"/>
      <c r="AL13" s="188"/>
      <c r="AM13" s="195"/>
      <c r="AN13" s="447"/>
      <c r="AO13" s="23"/>
      <c r="AP13" s="2"/>
      <c r="AQ13" s="22"/>
      <c r="AR13" s="188"/>
      <c r="AS13" s="195"/>
      <c r="AT13" s="333"/>
      <c r="AU13" s="23"/>
      <c r="AV13" s="2"/>
      <c r="AW13" s="22"/>
      <c r="AX13" s="188"/>
      <c r="AY13" s="195"/>
      <c r="AZ13" s="333"/>
      <c r="BA13" s="23"/>
      <c r="BB13" s="2"/>
      <c r="BC13" s="22"/>
      <c r="BD13" s="188"/>
      <c r="BE13" s="195"/>
      <c r="BF13" s="333">
        <v>1</v>
      </c>
      <c r="BG13" s="23"/>
      <c r="BH13" s="2"/>
      <c r="BI13" s="22"/>
      <c r="BJ13" s="188"/>
      <c r="BK13" s="195"/>
      <c r="BL13" s="333"/>
      <c r="BM13" s="23">
        <v>1</v>
      </c>
      <c r="BN13" s="23"/>
      <c r="BO13" s="22"/>
      <c r="BP13" s="188"/>
      <c r="BQ13" s="195"/>
      <c r="BR13" s="333"/>
      <c r="BS13" s="23"/>
      <c r="BT13" s="2"/>
      <c r="BU13" s="22"/>
      <c r="BV13" s="188"/>
      <c r="BW13" s="195"/>
      <c r="BX13" s="447"/>
      <c r="BY13" s="23"/>
      <c r="BZ13" s="23"/>
      <c r="CA13" s="22"/>
      <c r="CB13" s="188"/>
      <c r="CC13" s="195"/>
      <c r="CD13" s="447"/>
      <c r="CE13" s="23"/>
      <c r="CF13" s="22"/>
      <c r="CG13" s="22"/>
      <c r="CH13" s="188"/>
      <c r="CI13" s="199">
        <f t="shared" si="0"/>
        <v>0</v>
      </c>
      <c r="CJ13" s="445">
        <f t="shared" si="0"/>
        <v>3</v>
      </c>
      <c r="CK13" s="172">
        <v>2</v>
      </c>
      <c r="CL13" s="38">
        <v>1</v>
      </c>
      <c r="CM13" s="172"/>
      <c r="CN13" s="190" t="s">
        <v>119</v>
      </c>
    </row>
    <row r="14" spans="1:92">
      <c r="A14" s="22">
        <v>11</v>
      </c>
      <c r="B14" s="14" t="s">
        <v>104</v>
      </c>
      <c r="C14" s="201"/>
      <c r="D14" s="444"/>
      <c r="E14" s="14"/>
      <c r="F14" s="2"/>
      <c r="G14" s="3"/>
      <c r="H14" s="185"/>
      <c r="I14" s="206"/>
      <c r="J14" s="455"/>
      <c r="K14" s="23"/>
      <c r="L14" s="2"/>
      <c r="M14" s="23"/>
      <c r="N14" s="186"/>
      <c r="O14" s="207"/>
      <c r="P14" s="457"/>
      <c r="Q14" s="23">
        <v>1</v>
      </c>
      <c r="R14" s="2">
        <v>1</v>
      </c>
      <c r="S14" s="23"/>
      <c r="T14" s="186"/>
      <c r="U14" s="610">
        <v>1</v>
      </c>
      <c r="V14" s="457"/>
      <c r="W14" s="23"/>
      <c r="X14" s="2"/>
      <c r="Y14" s="22"/>
      <c r="Z14" s="188"/>
      <c r="AA14" s="195"/>
      <c r="AB14" s="333"/>
      <c r="AC14" s="23"/>
      <c r="AD14" s="2"/>
      <c r="AE14" s="22"/>
      <c r="AF14" s="188"/>
      <c r="AG14" s="195"/>
      <c r="AH14" s="333"/>
      <c r="AI14" s="23"/>
      <c r="AJ14" s="2"/>
      <c r="AK14" s="22"/>
      <c r="AL14" s="188"/>
      <c r="AM14" s="195"/>
      <c r="AN14" s="447"/>
      <c r="AO14" s="23"/>
      <c r="AP14" s="2"/>
      <c r="AQ14" s="22"/>
      <c r="AR14" s="188"/>
      <c r="AS14" s="195"/>
      <c r="AT14" s="333"/>
      <c r="AU14" s="23">
        <v>1</v>
      </c>
      <c r="AV14" s="2"/>
      <c r="AW14" s="22"/>
      <c r="AX14" s="188"/>
      <c r="AY14" s="195"/>
      <c r="AZ14" s="333"/>
      <c r="BA14" s="23"/>
      <c r="BB14" s="2"/>
      <c r="BC14" s="22"/>
      <c r="BD14" s="188"/>
      <c r="BE14" s="195"/>
      <c r="BF14" s="333"/>
      <c r="BG14" s="23"/>
      <c r="BH14" s="2"/>
      <c r="BI14" s="22"/>
      <c r="BJ14" s="188"/>
      <c r="BK14" s="195">
        <v>1</v>
      </c>
      <c r="BL14" s="333"/>
      <c r="BM14" s="23"/>
      <c r="BN14" s="23"/>
      <c r="BO14" s="22"/>
      <c r="BP14" s="188"/>
      <c r="BQ14" s="195"/>
      <c r="BR14" s="333"/>
      <c r="BS14" s="23"/>
      <c r="BT14" s="2"/>
      <c r="BU14" s="22"/>
      <c r="BV14" s="188"/>
      <c r="BW14" s="195"/>
      <c r="BX14" s="447"/>
      <c r="BY14" s="23"/>
      <c r="BZ14" s="23"/>
      <c r="CA14" s="22"/>
      <c r="CB14" s="188"/>
      <c r="CC14" s="195"/>
      <c r="CD14" s="447"/>
      <c r="CE14" s="23"/>
      <c r="CF14" s="22"/>
      <c r="CG14" s="22"/>
      <c r="CH14" s="188"/>
      <c r="CI14" s="199">
        <f t="shared" si="0"/>
        <v>2</v>
      </c>
      <c r="CJ14" s="445">
        <f t="shared" si="0"/>
        <v>0</v>
      </c>
      <c r="CK14" s="172">
        <v>2</v>
      </c>
      <c r="CL14" s="38">
        <v>1</v>
      </c>
      <c r="CM14" s="172"/>
      <c r="CN14" s="190"/>
    </row>
    <row r="15" spans="1:92">
      <c r="A15" s="22">
        <v>12</v>
      </c>
      <c r="B15" s="14" t="s">
        <v>105</v>
      </c>
      <c r="C15" s="201"/>
      <c r="D15" s="444"/>
      <c r="E15" s="14"/>
      <c r="F15" s="2"/>
      <c r="G15" s="3"/>
      <c r="H15" s="185"/>
      <c r="I15" s="206"/>
      <c r="J15" s="455"/>
      <c r="K15" s="23"/>
      <c r="L15" s="2"/>
      <c r="M15" s="23"/>
      <c r="N15" s="186"/>
      <c r="O15" s="207"/>
      <c r="P15" s="457">
        <v>1</v>
      </c>
      <c r="Q15" s="23"/>
      <c r="R15" s="2"/>
      <c r="S15" s="23"/>
      <c r="T15" s="186"/>
      <c r="U15" s="610"/>
      <c r="V15" s="457"/>
      <c r="W15" s="23"/>
      <c r="X15" s="2"/>
      <c r="Y15" s="22"/>
      <c r="Z15" s="188"/>
      <c r="AA15" s="195"/>
      <c r="AB15" s="333"/>
      <c r="AC15" s="23"/>
      <c r="AD15" s="2"/>
      <c r="AE15" s="22"/>
      <c r="AF15" s="188"/>
      <c r="AG15" s="195"/>
      <c r="AH15" s="333"/>
      <c r="AI15" s="23"/>
      <c r="AJ15" s="2"/>
      <c r="AK15" s="22"/>
      <c r="AL15" s="188"/>
      <c r="AM15" s="195"/>
      <c r="AN15" s="447"/>
      <c r="AO15" s="23"/>
      <c r="AP15" s="2"/>
      <c r="AQ15" s="22"/>
      <c r="AR15" s="188"/>
      <c r="AS15" s="195"/>
      <c r="AT15" s="333"/>
      <c r="AU15" s="23"/>
      <c r="AV15" s="2"/>
      <c r="AW15" s="22"/>
      <c r="AX15" s="188"/>
      <c r="AY15" s="195"/>
      <c r="AZ15" s="333"/>
      <c r="BA15" s="23">
        <v>1</v>
      </c>
      <c r="BB15" s="2">
        <v>1</v>
      </c>
      <c r="BC15" s="22">
        <v>1</v>
      </c>
      <c r="BD15" s="188">
        <v>1</v>
      </c>
      <c r="BE15" s="195"/>
      <c r="BF15" s="333"/>
      <c r="BG15" s="23"/>
      <c r="BH15" s="2"/>
      <c r="BI15" s="22"/>
      <c r="BJ15" s="188"/>
      <c r="BK15" s="195">
        <v>1</v>
      </c>
      <c r="BL15" s="333"/>
      <c r="BM15" s="23"/>
      <c r="BN15" s="23"/>
      <c r="BO15" s="22"/>
      <c r="BP15" s="188"/>
      <c r="BQ15" s="195">
        <v>1</v>
      </c>
      <c r="BR15" s="333"/>
      <c r="BS15" s="23"/>
      <c r="BT15" s="2"/>
      <c r="BU15" s="22"/>
      <c r="BV15" s="188"/>
      <c r="BW15" s="195"/>
      <c r="BX15" s="447"/>
      <c r="BY15" s="23"/>
      <c r="BZ15" s="23"/>
      <c r="CA15" s="22"/>
      <c r="CB15" s="188"/>
      <c r="CC15" s="195"/>
      <c r="CD15" s="447"/>
      <c r="CE15" s="23"/>
      <c r="CF15" s="22"/>
      <c r="CG15" s="22"/>
      <c r="CH15" s="188"/>
      <c r="CI15" s="199">
        <f t="shared" si="0"/>
        <v>2</v>
      </c>
      <c r="CJ15" s="445">
        <f t="shared" si="0"/>
        <v>1</v>
      </c>
      <c r="CK15" s="172">
        <v>1</v>
      </c>
      <c r="CL15" s="38">
        <v>1</v>
      </c>
      <c r="CM15" s="172">
        <v>1</v>
      </c>
      <c r="CN15" s="190">
        <v>1</v>
      </c>
    </row>
    <row r="16" spans="1:92">
      <c r="A16" s="22">
        <v>13</v>
      </c>
      <c r="B16" s="14" t="s">
        <v>106</v>
      </c>
      <c r="C16" s="201"/>
      <c r="D16" s="444"/>
      <c r="E16" s="14"/>
      <c r="F16" s="2"/>
      <c r="G16" s="3"/>
      <c r="H16" s="185"/>
      <c r="I16" s="206"/>
      <c r="J16" s="455"/>
      <c r="K16" s="23"/>
      <c r="L16" s="2"/>
      <c r="M16" s="23"/>
      <c r="N16" s="186"/>
      <c r="O16" s="207"/>
      <c r="P16" s="457"/>
      <c r="Q16" s="23"/>
      <c r="R16" s="2"/>
      <c r="S16" s="23"/>
      <c r="T16" s="186"/>
      <c r="U16" s="610">
        <v>1</v>
      </c>
      <c r="V16" s="457"/>
      <c r="W16" s="23">
        <v>2</v>
      </c>
      <c r="X16" s="2"/>
      <c r="Y16" s="22"/>
      <c r="Z16" s="188"/>
      <c r="AA16" s="195"/>
      <c r="AB16" s="333"/>
      <c r="AC16" s="23"/>
      <c r="AD16" s="2"/>
      <c r="AE16" s="22"/>
      <c r="AF16" s="188"/>
      <c r="AG16" s="195"/>
      <c r="AH16" s="333"/>
      <c r="AI16" s="23"/>
      <c r="AJ16" s="2"/>
      <c r="AK16" s="22"/>
      <c r="AL16" s="188"/>
      <c r="AM16" s="195"/>
      <c r="AN16" s="447"/>
      <c r="AO16" s="23"/>
      <c r="AP16" s="2"/>
      <c r="AQ16" s="22"/>
      <c r="AR16" s="188"/>
      <c r="AS16" s="195"/>
      <c r="AT16" s="333"/>
      <c r="AU16" s="23"/>
      <c r="AV16" s="2"/>
      <c r="AW16" s="22"/>
      <c r="AX16" s="188"/>
      <c r="AY16" s="195"/>
      <c r="AZ16" s="333"/>
      <c r="BA16" s="23"/>
      <c r="BB16" s="2"/>
      <c r="BC16" s="22"/>
      <c r="BD16" s="188"/>
      <c r="BE16" s="195"/>
      <c r="BF16" s="333">
        <v>2</v>
      </c>
      <c r="BG16" s="23">
        <v>1</v>
      </c>
      <c r="BH16" s="2"/>
      <c r="BI16" s="22"/>
      <c r="BJ16" s="188"/>
      <c r="BK16" s="195"/>
      <c r="BL16" s="333"/>
      <c r="BM16" s="23"/>
      <c r="BN16" s="23"/>
      <c r="BO16" s="22"/>
      <c r="BP16" s="188"/>
      <c r="BQ16" s="195"/>
      <c r="BR16" s="333"/>
      <c r="BS16" s="23"/>
      <c r="BT16" s="2"/>
      <c r="BU16" s="22"/>
      <c r="BV16" s="188"/>
      <c r="BW16" s="195"/>
      <c r="BX16" s="447"/>
      <c r="BY16" s="23"/>
      <c r="BZ16" s="23"/>
      <c r="CA16" s="22"/>
      <c r="CB16" s="188"/>
      <c r="CC16" s="195"/>
      <c r="CD16" s="447"/>
      <c r="CE16" s="23"/>
      <c r="CF16" s="22"/>
      <c r="CG16" s="22"/>
      <c r="CH16" s="188"/>
      <c r="CI16" s="199">
        <f t="shared" si="0"/>
        <v>1</v>
      </c>
      <c r="CJ16" s="445">
        <f t="shared" si="0"/>
        <v>2</v>
      </c>
      <c r="CK16" s="172">
        <v>3</v>
      </c>
      <c r="CL16" s="38">
        <v>1</v>
      </c>
      <c r="CM16" s="172"/>
      <c r="CN16" s="190"/>
    </row>
    <row r="17" spans="1:92">
      <c r="A17" s="22">
        <v>14</v>
      </c>
      <c r="B17" s="14" t="s">
        <v>107</v>
      </c>
      <c r="C17" s="201"/>
      <c r="D17" s="444"/>
      <c r="E17" s="14"/>
      <c r="F17" s="2"/>
      <c r="G17" s="3"/>
      <c r="H17" s="185"/>
      <c r="I17" s="206"/>
      <c r="J17" s="455"/>
      <c r="K17" s="23"/>
      <c r="L17" s="2"/>
      <c r="M17" s="23"/>
      <c r="N17" s="186"/>
      <c r="O17" s="207"/>
      <c r="P17" s="457">
        <v>1</v>
      </c>
      <c r="Q17" s="23">
        <v>1</v>
      </c>
      <c r="R17" s="2"/>
      <c r="S17" s="23"/>
      <c r="T17" s="186"/>
      <c r="U17" s="610"/>
      <c r="V17" s="457"/>
      <c r="W17" s="23"/>
      <c r="X17" s="2">
        <v>2</v>
      </c>
      <c r="Y17" s="22">
        <v>2</v>
      </c>
      <c r="Z17" s="188"/>
      <c r="AA17" s="195"/>
      <c r="AB17" s="333"/>
      <c r="AC17" s="23"/>
      <c r="AD17" s="2"/>
      <c r="AE17" s="22"/>
      <c r="AF17" s="188"/>
      <c r="AG17" s="195"/>
      <c r="AH17" s="333"/>
      <c r="AI17" s="23"/>
      <c r="AJ17" s="2"/>
      <c r="AK17" s="22"/>
      <c r="AL17" s="188"/>
      <c r="AM17" s="195"/>
      <c r="AN17" s="447"/>
      <c r="AO17" s="23"/>
      <c r="AP17" s="2"/>
      <c r="AQ17" s="22"/>
      <c r="AR17" s="188"/>
      <c r="AS17" s="195"/>
      <c r="AT17" s="333"/>
      <c r="AU17" s="23"/>
      <c r="AV17" s="2"/>
      <c r="AW17" s="22"/>
      <c r="AX17" s="188"/>
      <c r="AY17" s="195"/>
      <c r="AZ17" s="333">
        <v>1</v>
      </c>
      <c r="BA17" s="23">
        <v>1</v>
      </c>
      <c r="BB17" s="2">
        <v>1</v>
      </c>
      <c r="BC17" s="22"/>
      <c r="BD17" s="188"/>
      <c r="BE17" s="195"/>
      <c r="BF17" s="333">
        <v>1</v>
      </c>
      <c r="BG17" s="23"/>
      <c r="BH17" s="2"/>
      <c r="BI17" s="22"/>
      <c r="BJ17" s="188"/>
      <c r="BK17" s="195"/>
      <c r="BL17" s="333"/>
      <c r="BM17" s="23"/>
      <c r="BN17" s="23"/>
      <c r="BO17" s="22"/>
      <c r="BP17" s="188"/>
      <c r="BQ17" s="195"/>
      <c r="BR17" s="333"/>
      <c r="BS17" s="23"/>
      <c r="BT17" s="2"/>
      <c r="BU17" s="22"/>
      <c r="BV17" s="188"/>
      <c r="BW17" s="195"/>
      <c r="BX17" s="447"/>
      <c r="BY17" s="23"/>
      <c r="BZ17" s="23"/>
      <c r="CA17" s="22"/>
      <c r="CB17" s="188"/>
      <c r="CC17" s="195"/>
      <c r="CD17" s="447"/>
      <c r="CE17" s="23"/>
      <c r="CF17" s="22"/>
      <c r="CG17" s="22"/>
      <c r="CH17" s="188"/>
      <c r="CI17" s="199">
        <f t="shared" si="0"/>
        <v>0</v>
      </c>
      <c r="CJ17" s="445">
        <f t="shared" si="0"/>
        <v>3</v>
      </c>
      <c r="CK17" s="172">
        <v>2</v>
      </c>
      <c r="CL17" s="38">
        <v>3</v>
      </c>
      <c r="CM17" s="172">
        <v>2</v>
      </c>
      <c r="CN17" s="190"/>
    </row>
    <row r="18" spans="1:92">
      <c r="A18" s="22">
        <v>15</v>
      </c>
      <c r="B18" s="14" t="s">
        <v>108</v>
      </c>
      <c r="C18" s="201"/>
      <c r="D18" s="444"/>
      <c r="E18" s="14"/>
      <c r="F18" s="2"/>
      <c r="G18" s="3"/>
      <c r="H18" s="185"/>
      <c r="I18" s="206"/>
      <c r="J18" s="455"/>
      <c r="K18" s="23"/>
      <c r="L18" s="2"/>
      <c r="M18" s="23"/>
      <c r="N18" s="186"/>
      <c r="O18" s="207"/>
      <c r="P18" s="457"/>
      <c r="Q18" s="23"/>
      <c r="R18" s="2"/>
      <c r="S18" s="23"/>
      <c r="T18" s="186"/>
      <c r="U18" s="610"/>
      <c r="V18" s="457"/>
      <c r="W18" s="23"/>
      <c r="X18" s="2"/>
      <c r="Y18" s="22"/>
      <c r="Z18" s="188"/>
      <c r="AA18" s="195"/>
      <c r="AB18" s="333"/>
      <c r="AC18" s="23"/>
      <c r="AD18" s="2"/>
      <c r="AE18" s="22"/>
      <c r="AF18" s="188"/>
      <c r="AG18" s="195"/>
      <c r="AH18" s="333"/>
      <c r="AI18" s="23"/>
      <c r="AJ18" s="2"/>
      <c r="AK18" s="22"/>
      <c r="AL18" s="188"/>
      <c r="AM18" s="195"/>
      <c r="AN18" s="447"/>
      <c r="AO18" s="23"/>
      <c r="AP18" s="2"/>
      <c r="AQ18" s="22"/>
      <c r="AR18" s="188"/>
      <c r="AS18" s="195"/>
      <c r="AT18" s="333"/>
      <c r="AU18" s="23"/>
      <c r="AV18" s="2"/>
      <c r="AW18" s="22"/>
      <c r="AX18" s="188"/>
      <c r="AY18" s="195"/>
      <c r="AZ18" s="333"/>
      <c r="BA18" s="23"/>
      <c r="BB18" s="2"/>
      <c r="BC18" s="22"/>
      <c r="BD18" s="188"/>
      <c r="BE18" s="195"/>
      <c r="BF18" s="333"/>
      <c r="BG18" s="23"/>
      <c r="BH18" s="2"/>
      <c r="BI18" s="22"/>
      <c r="BJ18" s="188"/>
      <c r="BK18" s="195"/>
      <c r="BL18" s="333"/>
      <c r="BM18" s="23"/>
      <c r="BN18" s="23"/>
      <c r="BO18" s="22"/>
      <c r="BP18" s="188"/>
      <c r="BQ18" s="195"/>
      <c r="BR18" s="333"/>
      <c r="BS18" s="23"/>
      <c r="BT18" s="2"/>
      <c r="BU18" s="22"/>
      <c r="BV18" s="188"/>
      <c r="BW18" s="195"/>
      <c r="BX18" s="447"/>
      <c r="BY18" s="23"/>
      <c r="BZ18" s="23"/>
      <c r="CA18" s="22"/>
      <c r="CB18" s="188"/>
      <c r="CC18" s="195"/>
      <c r="CD18" s="447"/>
      <c r="CE18" s="23"/>
      <c r="CF18" s="22"/>
      <c r="CG18" s="22"/>
      <c r="CH18" s="188"/>
      <c r="CI18" s="199">
        <f t="shared" si="0"/>
        <v>0</v>
      </c>
      <c r="CJ18" s="445">
        <f t="shared" si="0"/>
        <v>0</v>
      </c>
      <c r="CK18" s="172"/>
      <c r="CL18" s="38"/>
      <c r="CM18" s="172"/>
      <c r="CN18" s="190"/>
    </row>
    <row r="19" spans="1:92">
      <c r="A19" s="22">
        <v>16</v>
      </c>
      <c r="B19" s="14" t="s">
        <v>109</v>
      </c>
      <c r="C19" s="201"/>
      <c r="D19" s="444"/>
      <c r="E19" s="14"/>
      <c r="F19" s="2"/>
      <c r="G19" s="3"/>
      <c r="H19" s="185"/>
      <c r="I19" s="206"/>
      <c r="J19" s="455"/>
      <c r="K19" s="23"/>
      <c r="L19" s="2"/>
      <c r="M19" s="23"/>
      <c r="N19" s="186"/>
      <c r="O19" s="207"/>
      <c r="P19" s="457"/>
      <c r="Q19" s="23"/>
      <c r="R19" s="2"/>
      <c r="S19" s="23"/>
      <c r="T19" s="186"/>
      <c r="U19" s="610"/>
      <c r="V19" s="457"/>
      <c r="W19" s="23"/>
      <c r="X19" s="2">
        <v>1</v>
      </c>
      <c r="Y19" s="22"/>
      <c r="Z19" s="188"/>
      <c r="AA19" s="195"/>
      <c r="AB19" s="333"/>
      <c r="AC19" s="23"/>
      <c r="AD19" s="2"/>
      <c r="AE19" s="22"/>
      <c r="AF19" s="188"/>
      <c r="AG19" s="195"/>
      <c r="AH19" s="333"/>
      <c r="AI19" s="23"/>
      <c r="AJ19" s="2"/>
      <c r="AK19" s="22"/>
      <c r="AL19" s="188"/>
      <c r="AM19" s="195"/>
      <c r="AN19" s="447"/>
      <c r="AO19" s="23"/>
      <c r="AP19" s="2"/>
      <c r="AQ19" s="22"/>
      <c r="AR19" s="188"/>
      <c r="AS19" s="195"/>
      <c r="AT19" s="333"/>
      <c r="AU19" s="23"/>
      <c r="AV19" s="2"/>
      <c r="AW19" s="22">
        <v>1</v>
      </c>
      <c r="AX19" s="188"/>
      <c r="AY19" s="195"/>
      <c r="AZ19" s="333"/>
      <c r="BA19" s="23">
        <v>1</v>
      </c>
      <c r="BB19" s="2"/>
      <c r="BC19" s="22"/>
      <c r="BD19" s="188"/>
      <c r="BE19" s="195"/>
      <c r="BF19" s="333"/>
      <c r="BG19" s="23"/>
      <c r="BH19" s="2"/>
      <c r="BI19" s="22"/>
      <c r="BJ19" s="188"/>
      <c r="BK19" s="195"/>
      <c r="BL19" s="333"/>
      <c r="BM19" s="23"/>
      <c r="BN19" s="23"/>
      <c r="BO19" s="22"/>
      <c r="BP19" s="188"/>
      <c r="BQ19" s="195"/>
      <c r="BR19" s="333"/>
      <c r="BS19" s="23"/>
      <c r="BT19" s="2"/>
      <c r="BU19" s="22"/>
      <c r="BV19" s="188"/>
      <c r="BW19" s="195"/>
      <c r="BX19" s="447"/>
      <c r="BY19" s="23"/>
      <c r="BZ19" s="23"/>
      <c r="CA19" s="22"/>
      <c r="CB19" s="188"/>
      <c r="CC19" s="195"/>
      <c r="CD19" s="447"/>
      <c r="CE19" s="23"/>
      <c r="CF19" s="22"/>
      <c r="CG19" s="22"/>
      <c r="CH19" s="188"/>
      <c r="CI19" s="199">
        <f t="shared" si="0"/>
        <v>0</v>
      </c>
      <c r="CJ19" s="445">
        <f t="shared" si="0"/>
        <v>0</v>
      </c>
      <c r="CK19" s="172">
        <v>1</v>
      </c>
      <c r="CL19" s="38">
        <v>2</v>
      </c>
      <c r="CM19" s="172">
        <v>1</v>
      </c>
      <c r="CN19" s="190"/>
    </row>
    <row r="20" spans="1:92">
      <c r="A20" s="22">
        <v>17</v>
      </c>
      <c r="B20" s="51" t="s">
        <v>110</v>
      </c>
      <c r="C20" s="202"/>
      <c r="D20" s="451"/>
      <c r="E20" s="3"/>
      <c r="F20" s="2"/>
      <c r="G20" s="3"/>
      <c r="H20" s="185"/>
      <c r="I20" s="206"/>
      <c r="J20" s="455"/>
      <c r="K20" s="23"/>
      <c r="L20" s="2"/>
      <c r="M20" s="23"/>
      <c r="N20" s="186"/>
      <c r="O20" s="207"/>
      <c r="P20" s="457">
        <v>1</v>
      </c>
      <c r="Q20" s="23"/>
      <c r="R20" s="2"/>
      <c r="S20" s="23"/>
      <c r="T20" s="186"/>
      <c r="U20" s="610"/>
      <c r="V20" s="457">
        <v>1</v>
      </c>
      <c r="W20" s="23">
        <v>1</v>
      </c>
      <c r="X20" s="2"/>
      <c r="Y20" s="22"/>
      <c r="Z20" s="188"/>
      <c r="AA20" s="195"/>
      <c r="AB20" s="333"/>
      <c r="AC20" s="23"/>
      <c r="AD20" s="2"/>
      <c r="AE20" s="22"/>
      <c r="AF20" s="188"/>
      <c r="AG20" s="195"/>
      <c r="AH20" s="333"/>
      <c r="AI20" s="23"/>
      <c r="AJ20" s="2"/>
      <c r="AK20" s="22"/>
      <c r="AL20" s="188"/>
      <c r="AM20" s="195"/>
      <c r="AN20" s="447"/>
      <c r="AO20" s="23"/>
      <c r="AP20" s="2"/>
      <c r="AQ20" s="22"/>
      <c r="AR20" s="188"/>
      <c r="AS20" s="195"/>
      <c r="AT20" s="333"/>
      <c r="AU20" s="23"/>
      <c r="AV20" s="2"/>
      <c r="AW20" s="22"/>
      <c r="AX20" s="188"/>
      <c r="AY20" s="195">
        <v>1</v>
      </c>
      <c r="AZ20" s="333"/>
      <c r="BA20" s="23">
        <v>2</v>
      </c>
      <c r="BB20" s="2">
        <v>1</v>
      </c>
      <c r="BC20" s="22"/>
      <c r="BD20" s="188"/>
      <c r="BE20" s="195"/>
      <c r="BF20" s="333">
        <v>1</v>
      </c>
      <c r="BG20" s="23">
        <v>2</v>
      </c>
      <c r="BH20" s="2"/>
      <c r="BI20" s="22"/>
      <c r="BJ20" s="188"/>
      <c r="BK20" s="195"/>
      <c r="BL20" s="333"/>
      <c r="BM20" s="23"/>
      <c r="BN20" s="23"/>
      <c r="BO20" s="22"/>
      <c r="BP20" s="188"/>
      <c r="BQ20" s="195"/>
      <c r="BR20" s="333"/>
      <c r="BS20" s="23"/>
      <c r="BT20" s="2"/>
      <c r="BU20" s="22"/>
      <c r="BV20" s="188"/>
      <c r="BW20" s="195"/>
      <c r="BX20" s="447"/>
      <c r="BY20" s="23"/>
      <c r="BZ20" s="23"/>
      <c r="CA20" s="22"/>
      <c r="CB20" s="188"/>
      <c r="CC20" s="195"/>
      <c r="CD20" s="447"/>
      <c r="CE20" s="23"/>
      <c r="CF20" s="22"/>
      <c r="CG20" s="22"/>
      <c r="CH20" s="188"/>
      <c r="CI20" s="199">
        <f t="shared" si="0"/>
        <v>1</v>
      </c>
      <c r="CJ20" s="445">
        <f t="shared" si="0"/>
        <v>3</v>
      </c>
      <c r="CK20" s="172">
        <v>5</v>
      </c>
      <c r="CL20" s="38">
        <v>4</v>
      </c>
      <c r="CM20" s="172"/>
      <c r="CN20" s="190"/>
    </row>
    <row r="21" spans="1:92">
      <c r="A21" s="22">
        <v>18</v>
      </c>
      <c r="B21" s="14" t="s">
        <v>111</v>
      </c>
      <c r="C21" s="201"/>
      <c r="D21" s="444"/>
      <c r="E21" s="14"/>
      <c r="F21" s="2"/>
      <c r="G21" s="3"/>
      <c r="H21" s="185"/>
      <c r="I21" s="206"/>
      <c r="J21" s="455"/>
      <c r="K21" s="23"/>
      <c r="L21" s="2"/>
      <c r="M21" s="23"/>
      <c r="N21" s="186"/>
      <c r="O21" s="207"/>
      <c r="P21" s="457"/>
      <c r="Q21" s="23"/>
      <c r="R21" s="2"/>
      <c r="S21" s="23"/>
      <c r="T21" s="186"/>
      <c r="U21" s="610"/>
      <c r="V21" s="457"/>
      <c r="W21" s="23"/>
      <c r="X21" s="2"/>
      <c r="Y21" s="22"/>
      <c r="Z21" s="188"/>
      <c r="AA21" s="195"/>
      <c r="AB21" s="333"/>
      <c r="AC21" s="23"/>
      <c r="AD21" s="2"/>
      <c r="AE21" s="22"/>
      <c r="AF21" s="188"/>
      <c r="AG21" s="195"/>
      <c r="AH21" s="333"/>
      <c r="AI21" s="23"/>
      <c r="AJ21" s="2"/>
      <c r="AK21" s="22"/>
      <c r="AL21" s="188"/>
      <c r="AM21" s="195"/>
      <c r="AN21" s="447"/>
      <c r="AO21" s="23"/>
      <c r="AP21" s="2"/>
      <c r="AQ21" s="22"/>
      <c r="AR21" s="188"/>
      <c r="AS21" s="195"/>
      <c r="AT21" s="333"/>
      <c r="AU21" s="23"/>
      <c r="AV21" s="2"/>
      <c r="AW21" s="22"/>
      <c r="AX21" s="188"/>
      <c r="AY21" s="195"/>
      <c r="AZ21" s="333"/>
      <c r="BA21" s="23"/>
      <c r="BB21" s="2"/>
      <c r="BC21" s="22"/>
      <c r="BD21" s="188"/>
      <c r="BE21" s="195"/>
      <c r="BF21" s="333"/>
      <c r="BG21" s="23"/>
      <c r="BH21" s="2"/>
      <c r="BI21" s="22"/>
      <c r="BJ21" s="188"/>
      <c r="BK21" s="195"/>
      <c r="BL21" s="333"/>
      <c r="BM21" s="23"/>
      <c r="BN21" s="23"/>
      <c r="BO21" s="22"/>
      <c r="BP21" s="188"/>
      <c r="BQ21" s="195"/>
      <c r="BR21" s="333"/>
      <c r="BS21" s="23"/>
      <c r="BT21" s="2"/>
      <c r="BU21" s="22"/>
      <c r="BV21" s="188"/>
      <c r="BW21" s="195"/>
      <c r="BX21" s="447"/>
      <c r="BY21" s="23"/>
      <c r="BZ21" s="23"/>
      <c r="CA21" s="22"/>
      <c r="CB21" s="188"/>
      <c r="CC21" s="195"/>
      <c r="CD21" s="447"/>
      <c r="CE21" s="23"/>
      <c r="CF21" s="22"/>
      <c r="CG21" s="22"/>
      <c r="CH21" s="188"/>
      <c r="CI21" s="199">
        <f t="shared" si="0"/>
        <v>0</v>
      </c>
      <c r="CJ21" s="445">
        <f t="shared" si="0"/>
        <v>0</v>
      </c>
      <c r="CK21" s="172"/>
      <c r="CL21" s="38"/>
      <c r="CM21" s="172"/>
      <c r="CN21" s="190"/>
    </row>
    <row r="22" spans="1:92">
      <c r="A22" s="22">
        <v>19</v>
      </c>
      <c r="B22" s="14" t="s">
        <v>39</v>
      </c>
      <c r="C22" s="201"/>
      <c r="D22" s="444"/>
      <c r="E22" s="14"/>
      <c r="F22" s="2"/>
      <c r="G22" s="3"/>
      <c r="H22" s="185"/>
      <c r="I22" s="206"/>
      <c r="J22" s="455"/>
      <c r="K22" s="23"/>
      <c r="L22" s="2"/>
      <c r="M22" s="23"/>
      <c r="N22" s="186"/>
      <c r="O22" s="207"/>
      <c r="P22" s="457">
        <v>2</v>
      </c>
      <c r="Q22" s="23"/>
      <c r="R22" s="2"/>
      <c r="S22" s="23"/>
      <c r="T22" s="186"/>
      <c r="U22" s="610"/>
      <c r="V22" s="457"/>
      <c r="W22" s="23"/>
      <c r="X22" s="2"/>
      <c r="Y22" s="25"/>
      <c r="Z22" s="189"/>
      <c r="AA22" s="195"/>
      <c r="AB22" s="333"/>
      <c r="AC22" s="23"/>
      <c r="AD22" s="2"/>
      <c r="AE22" s="22"/>
      <c r="AF22" s="188"/>
      <c r="AG22" s="195"/>
      <c r="AH22" s="333"/>
      <c r="AI22" s="23"/>
      <c r="AJ22" s="2"/>
      <c r="AK22" s="22"/>
      <c r="AL22" s="188"/>
      <c r="AM22" s="195"/>
      <c r="AN22" s="447"/>
      <c r="AO22" s="23"/>
      <c r="AP22" s="2"/>
      <c r="AQ22" s="22"/>
      <c r="AR22" s="188"/>
      <c r="AS22" s="195"/>
      <c r="AT22" s="333"/>
      <c r="AU22" s="23"/>
      <c r="AV22" s="2"/>
      <c r="AW22" s="22"/>
      <c r="AX22" s="188"/>
      <c r="AY22" s="195"/>
      <c r="AZ22" s="333">
        <v>1</v>
      </c>
      <c r="BA22" s="23"/>
      <c r="BB22" s="2"/>
      <c r="BC22" s="22"/>
      <c r="BD22" s="188"/>
      <c r="BE22" s="195"/>
      <c r="BF22" s="333"/>
      <c r="BG22" s="23"/>
      <c r="BH22" s="2"/>
      <c r="BI22" s="22"/>
      <c r="BJ22" s="188"/>
      <c r="BK22" s="195"/>
      <c r="BL22" s="333"/>
      <c r="BM22" s="23"/>
      <c r="BN22" s="23"/>
      <c r="BO22" s="22"/>
      <c r="BP22" s="188"/>
      <c r="BQ22" s="195"/>
      <c r="BR22" s="333">
        <v>1</v>
      </c>
      <c r="BS22" s="23"/>
      <c r="BT22" s="2"/>
      <c r="BU22" s="22"/>
      <c r="BV22" s="188"/>
      <c r="BW22" s="195"/>
      <c r="BX22" s="447"/>
      <c r="BY22" s="23"/>
      <c r="BZ22" s="23"/>
      <c r="CA22" s="22"/>
      <c r="CB22" s="188"/>
      <c r="CC22" s="195"/>
      <c r="CD22" s="447"/>
      <c r="CE22" s="23"/>
      <c r="CF22" s="22"/>
      <c r="CG22" s="22"/>
      <c r="CH22" s="188"/>
      <c r="CI22" s="199">
        <f t="shared" si="0"/>
        <v>0</v>
      </c>
      <c r="CJ22" s="445">
        <f t="shared" si="0"/>
        <v>4</v>
      </c>
      <c r="CK22" s="172"/>
      <c r="CL22" s="38"/>
      <c r="CM22" s="172"/>
      <c r="CN22" s="190"/>
    </row>
    <row r="23" spans="1:92">
      <c r="A23" s="22">
        <v>20</v>
      </c>
      <c r="B23" s="14" t="s">
        <v>40</v>
      </c>
      <c r="C23" s="201"/>
      <c r="D23" s="444"/>
      <c r="E23" s="14"/>
      <c r="F23" s="2"/>
      <c r="G23" s="3"/>
      <c r="H23" s="185"/>
      <c r="I23" s="206"/>
      <c r="J23" s="455"/>
      <c r="K23" s="23"/>
      <c r="L23" s="2"/>
      <c r="M23" s="23"/>
      <c r="N23" s="186"/>
      <c r="O23" s="207"/>
      <c r="P23" s="457"/>
      <c r="Q23" s="23"/>
      <c r="R23" s="2"/>
      <c r="S23" s="23">
        <v>1</v>
      </c>
      <c r="T23" s="186"/>
      <c r="U23" s="610"/>
      <c r="V23" s="457"/>
      <c r="W23" s="23">
        <v>2</v>
      </c>
      <c r="X23" s="2"/>
      <c r="Y23" s="25">
        <v>3</v>
      </c>
      <c r="Z23" s="189"/>
      <c r="AA23" s="195"/>
      <c r="AB23" s="333"/>
      <c r="AC23" s="23"/>
      <c r="AD23" s="2"/>
      <c r="AE23" s="22"/>
      <c r="AF23" s="188"/>
      <c r="AG23" s="195"/>
      <c r="AH23" s="333"/>
      <c r="AI23" s="23"/>
      <c r="AJ23" s="2"/>
      <c r="AK23" s="22"/>
      <c r="AL23" s="188"/>
      <c r="AM23" s="195"/>
      <c r="AN23" s="447"/>
      <c r="AO23" s="23"/>
      <c r="AP23" s="2"/>
      <c r="AQ23" s="22"/>
      <c r="AR23" s="188"/>
      <c r="AS23" s="195"/>
      <c r="AT23" s="333"/>
      <c r="AU23" s="23">
        <v>1</v>
      </c>
      <c r="AV23" s="2"/>
      <c r="AW23" s="22"/>
      <c r="AX23" s="188"/>
      <c r="AY23" s="195"/>
      <c r="AZ23" s="333"/>
      <c r="BA23" s="23"/>
      <c r="BB23" s="2"/>
      <c r="BC23" s="22"/>
      <c r="BD23" s="188"/>
      <c r="BE23" s="195"/>
      <c r="BF23" s="333"/>
      <c r="BG23" s="23"/>
      <c r="BH23" s="2"/>
      <c r="BI23" s="22"/>
      <c r="BJ23" s="188"/>
      <c r="BK23" s="195"/>
      <c r="BL23" s="333"/>
      <c r="BM23" s="23"/>
      <c r="BN23" s="23"/>
      <c r="BO23" s="22"/>
      <c r="BP23" s="188"/>
      <c r="BQ23" s="195"/>
      <c r="BR23" s="333"/>
      <c r="BS23" s="23"/>
      <c r="BT23" s="2"/>
      <c r="BU23" s="22"/>
      <c r="BV23" s="188"/>
      <c r="BW23" s="195"/>
      <c r="BX23" s="447"/>
      <c r="BY23" s="23"/>
      <c r="BZ23" s="23"/>
      <c r="CA23" s="22"/>
      <c r="CB23" s="188"/>
      <c r="CC23" s="195"/>
      <c r="CD23" s="447"/>
      <c r="CE23" s="23"/>
      <c r="CF23" s="22"/>
      <c r="CG23" s="22"/>
      <c r="CH23" s="188"/>
      <c r="CI23" s="199">
        <f t="shared" si="0"/>
        <v>0</v>
      </c>
      <c r="CJ23" s="445">
        <f t="shared" si="0"/>
        <v>0</v>
      </c>
      <c r="CK23" s="172">
        <v>3</v>
      </c>
      <c r="CL23" s="38"/>
      <c r="CM23" s="172">
        <v>4</v>
      </c>
      <c r="CN23" s="190"/>
    </row>
    <row r="24" spans="1:92">
      <c r="A24" s="22">
        <v>21</v>
      </c>
      <c r="B24" s="14" t="s">
        <v>41</v>
      </c>
      <c r="C24" s="201"/>
      <c r="D24" s="444"/>
      <c r="E24" s="14"/>
      <c r="F24" s="2"/>
      <c r="G24" s="3"/>
      <c r="H24" s="185"/>
      <c r="I24" s="206"/>
      <c r="J24" s="455"/>
      <c r="K24" s="23"/>
      <c r="L24" s="2"/>
      <c r="M24" s="23"/>
      <c r="N24" s="186"/>
      <c r="O24" s="207"/>
      <c r="P24" s="457"/>
      <c r="Q24" s="23"/>
      <c r="R24" s="2"/>
      <c r="S24" s="23">
        <v>1</v>
      </c>
      <c r="T24" s="186">
        <v>1</v>
      </c>
      <c r="U24" s="610">
        <v>2</v>
      </c>
      <c r="V24" s="457"/>
      <c r="W24" s="23"/>
      <c r="X24" s="2"/>
      <c r="Y24" s="25"/>
      <c r="Z24" s="189">
        <v>4</v>
      </c>
      <c r="AA24" s="195"/>
      <c r="AB24" s="333"/>
      <c r="AC24" s="23"/>
      <c r="AD24" s="2"/>
      <c r="AE24" s="22"/>
      <c r="AF24" s="188"/>
      <c r="AG24" s="195"/>
      <c r="AH24" s="333"/>
      <c r="AI24" s="23"/>
      <c r="AJ24" s="2"/>
      <c r="AK24" s="22"/>
      <c r="AL24" s="188"/>
      <c r="AM24" s="195"/>
      <c r="AN24" s="447"/>
      <c r="AO24" s="23"/>
      <c r="AP24" s="2"/>
      <c r="AQ24" s="22"/>
      <c r="AR24" s="188"/>
      <c r="AS24" s="195"/>
      <c r="AT24" s="333"/>
      <c r="AU24" s="23"/>
      <c r="AV24" s="2"/>
      <c r="AW24" s="22"/>
      <c r="AX24" s="188"/>
      <c r="AY24" s="195"/>
      <c r="AZ24" s="333">
        <v>1</v>
      </c>
      <c r="BA24" s="23"/>
      <c r="BB24" s="2"/>
      <c r="BC24" s="22"/>
      <c r="BD24" s="188"/>
      <c r="BE24" s="195"/>
      <c r="BF24" s="333"/>
      <c r="BG24" s="23"/>
      <c r="BH24" s="2"/>
      <c r="BI24" s="22"/>
      <c r="BJ24" s="188"/>
      <c r="BK24" s="195"/>
      <c r="BL24" s="333"/>
      <c r="BM24" s="23"/>
      <c r="BN24" s="23"/>
      <c r="BO24" s="22"/>
      <c r="BP24" s="188"/>
      <c r="BQ24" s="195"/>
      <c r="BR24" s="333"/>
      <c r="BS24" s="23"/>
      <c r="BT24" s="2"/>
      <c r="BU24" s="22"/>
      <c r="BV24" s="188"/>
      <c r="BW24" s="195"/>
      <c r="BX24" s="447"/>
      <c r="BY24" s="23"/>
      <c r="BZ24" s="23"/>
      <c r="CA24" s="22"/>
      <c r="CB24" s="188"/>
      <c r="CC24" s="195"/>
      <c r="CD24" s="447"/>
      <c r="CE24" s="23"/>
      <c r="CF24" s="22"/>
      <c r="CG24" s="22"/>
      <c r="CH24" s="188"/>
      <c r="CI24" s="199">
        <f t="shared" si="0"/>
        <v>2</v>
      </c>
      <c r="CJ24" s="445">
        <f t="shared" si="0"/>
        <v>1</v>
      </c>
      <c r="CK24" s="172"/>
      <c r="CL24" s="38"/>
      <c r="CM24" s="172">
        <v>1</v>
      </c>
      <c r="CN24" s="190">
        <v>5</v>
      </c>
    </row>
    <row r="25" spans="1:92">
      <c r="A25" s="22">
        <v>22</v>
      </c>
      <c r="B25" s="14" t="s">
        <v>42</v>
      </c>
      <c r="C25" s="201"/>
      <c r="D25" s="444"/>
      <c r="E25" s="14"/>
      <c r="F25" s="2"/>
      <c r="G25" s="3"/>
      <c r="H25" s="185"/>
      <c r="I25" s="206"/>
      <c r="J25" s="455"/>
      <c r="K25" s="23"/>
      <c r="L25" s="2"/>
      <c r="M25" s="23"/>
      <c r="N25" s="186"/>
      <c r="O25" s="207"/>
      <c r="P25" s="457"/>
      <c r="Q25" s="23"/>
      <c r="R25" s="2"/>
      <c r="S25" s="23"/>
      <c r="T25" s="186"/>
      <c r="U25" s="610"/>
      <c r="V25" s="457"/>
      <c r="W25" s="23"/>
      <c r="X25" s="2"/>
      <c r="Y25" s="25"/>
      <c r="Z25" s="189"/>
      <c r="AA25" s="195"/>
      <c r="AB25" s="333"/>
      <c r="AC25" s="23"/>
      <c r="AD25" s="2">
        <v>1</v>
      </c>
      <c r="AE25" s="22"/>
      <c r="AF25" s="188"/>
      <c r="AG25" s="195"/>
      <c r="AH25" s="333"/>
      <c r="AI25" s="23"/>
      <c r="AJ25" s="2"/>
      <c r="AK25" s="22"/>
      <c r="AL25" s="188"/>
      <c r="AM25" s="195"/>
      <c r="AN25" s="447"/>
      <c r="AO25" s="23"/>
      <c r="AP25" s="2"/>
      <c r="AQ25" s="22"/>
      <c r="AR25" s="188"/>
      <c r="AS25" s="195"/>
      <c r="AT25" s="333"/>
      <c r="AU25" s="23">
        <v>1</v>
      </c>
      <c r="AV25" s="2">
        <v>1</v>
      </c>
      <c r="AW25" s="22"/>
      <c r="AX25" s="188"/>
      <c r="AY25" s="195">
        <v>1</v>
      </c>
      <c r="AZ25" s="333"/>
      <c r="BA25" s="23"/>
      <c r="BB25" s="2"/>
      <c r="BC25" s="22"/>
      <c r="BD25" s="188"/>
      <c r="BE25" s="195">
        <v>1</v>
      </c>
      <c r="BF25" s="333"/>
      <c r="BG25" s="23"/>
      <c r="BH25" s="2"/>
      <c r="BI25" s="22"/>
      <c r="BJ25" s="188"/>
      <c r="BK25" s="195"/>
      <c r="BL25" s="333"/>
      <c r="BM25" s="23"/>
      <c r="BN25" s="23"/>
      <c r="BO25" s="22"/>
      <c r="BP25" s="188"/>
      <c r="BQ25" s="195"/>
      <c r="BR25" s="333"/>
      <c r="BS25" s="23"/>
      <c r="BT25" s="2"/>
      <c r="BU25" s="22"/>
      <c r="BV25" s="188"/>
      <c r="BW25" s="195"/>
      <c r="BX25" s="447"/>
      <c r="BY25" s="23"/>
      <c r="BZ25" s="23"/>
      <c r="CA25" s="22"/>
      <c r="CB25" s="188"/>
      <c r="CC25" s="195"/>
      <c r="CD25" s="447"/>
      <c r="CE25" s="23"/>
      <c r="CF25" s="22"/>
      <c r="CG25" s="22"/>
      <c r="CH25" s="188"/>
      <c r="CI25" s="199">
        <f t="shared" si="0"/>
        <v>2</v>
      </c>
      <c r="CJ25" s="445">
        <f t="shared" si="0"/>
        <v>0</v>
      </c>
      <c r="CK25" s="172">
        <v>1</v>
      </c>
      <c r="CL25" s="38">
        <v>2</v>
      </c>
      <c r="CM25" s="172"/>
      <c r="CN25" s="190"/>
    </row>
    <row r="26" spans="1:92">
      <c r="A26" s="22">
        <v>23</v>
      </c>
      <c r="B26" s="15" t="s">
        <v>43</v>
      </c>
      <c r="C26" s="204"/>
      <c r="D26" s="453"/>
      <c r="E26" s="15"/>
      <c r="F26" s="2"/>
      <c r="G26" s="6"/>
      <c r="H26" s="185"/>
      <c r="I26" s="206"/>
      <c r="J26" s="455"/>
      <c r="K26" s="23"/>
      <c r="L26" s="2"/>
      <c r="M26" s="23"/>
      <c r="N26" s="186"/>
      <c r="O26" s="207"/>
      <c r="P26" s="457">
        <v>1</v>
      </c>
      <c r="Q26" s="23"/>
      <c r="R26" s="2">
        <v>1</v>
      </c>
      <c r="S26" s="23"/>
      <c r="T26" s="186"/>
      <c r="U26" s="610">
        <v>2</v>
      </c>
      <c r="V26" s="457">
        <v>1</v>
      </c>
      <c r="W26" s="23">
        <v>1</v>
      </c>
      <c r="X26" s="2">
        <v>1</v>
      </c>
      <c r="Y26" s="25">
        <v>1</v>
      </c>
      <c r="Z26" s="189"/>
      <c r="AA26" s="195"/>
      <c r="AB26" s="333"/>
      <c r="AC26" s="23"/>
      <c r="AD26" s="2"/>
      <c r="AE26" s="22"/>
      <c r="AF26" s="188"/>
      <c r="AG26" s="195"/>
      <c r="AH26" s="333"/>
      <c r="AI26" s="23"/>
      <c r="AJ26" s="2"/>
      <c r="AK26" s="22"/>
      <c r="AL26" s="188"/>
      <c r="AM26" s="195"/>
      <c r="AN26" s="447"/>
      <c r="AO26" s="23"/>
      <c r="AP26" s="2"/>
      <c r="AQ26" s="22"/>
      <c r="AR26" s="188"/>
      <c r="AS26" s="195"/>
      <c r="AT26" s="333"/>
      <c r="AU26" s="23"/>
      <c r="AV26" s="2"/>
      <c r="AW26" s="22"/>
      <c r="AX26" s="188"/>
      <c r="AY26" s="195"/>
      <c r="AZ26" s="333"/>
      <c r="BA26" s="23"/>
      <c r="BB26" s="2"/>
      <c r="BC26" s="22"/>
      <c r="BD26" s="188">
        <v>1</v>
      </c>
      <c r="BE26" s="195"/>
      <c r="BF26" s="333"/>
      <c r="BG26" s="23"/>
      <c r="BH26" s="2"/>
      <c r="BI26" s="22">
        <v>1</v>
      </c>
      <c r="BJ26" s="188">
        <v>1</v>
      </c>
      <c r="BK26" s="195"/>
      <c r="BL26" s="333"/>
      <c r="BM26" s="23"/>
      <c r="BN26" s="23"/>
      <c r="BO26" s="22"/>
      <c r="BP26" s="188"/>
      <c r="BQ26" s="195"/>
      <c r="BR26" s="333"/>
      <c r="BS26" s="23"/>
      <c r="BT26" s="2"/>
      <c r="BU26" s="22"/>
      <c r="BV26" s="188"/>
      <c r="BW26" s="195"/>
      <c r="BX26" s="447"/>
      <c r="BY26" s="23"/>
      <c r="BZ26" s="23"/>
      <c r="CA26" s="22"/>
      <c r="CB26" s="188"/>
      <c r="CC26" s="195"/>
      <c r="CD26" s="447"/>
      <c r="CE26" s="23"/>
      <c r="CF26" s="22"/>
      <c r="CG26" s="22"/>
      <c r="CH26" s="188"/>
      <c r="CI26" s="199">
        <f t="shared" si="0"/>
        <v>2</v>
      </c>
      <c r="CJ26" s="445">
        <f t="shared" si="0"/>
        <v>2</v>
      </c>
      <c r="CK26" s="172">
        <v>1</v>
      </c>
      <c r="CL26" s="38">
        <v>2</v>
      </c>
      <c r="CM26" s="172">
        <v>2</v>
      </c>
      <c r="CN26" s="190">
        <v>2</v>
      </c>
    </row>
    <row r="27" spans="1:92">
      <c r="A27" s="22">
        <v>24</v>
      </c>
      <c r="B27" s="14" t="s">
        <v>44</v>
      </c>
      <c r="C27" s="201"/>
      <c r="D27" s="444"/>
      <c r="E27" s="14"/>
      <c r="F27" s="2"/>
      <c r="G27" s="3"/>
      <c r="H27" s="185"/>
      <c r="I27" s="206"/>
      <c r="J27" s="455"/>
      <c r="K27" s="23"/>
      <c r="L27" s="2"/>
      <c r="M27" s="23"/>
      <c r="N27" s="186"/>
      <c r="O27" s="207"/>
      <c r="P27" s="457"/>
      <c r="Q27" s="23"/>
      <c r="R27" s="2"/>
      <c r="S27" s="23"/>
      <c r="T27" s="186"/>
      <c r="U27" s="610">
        <v>2</v>
      </c>
      <c r="V27" s="457"/>
      <c r="W27" s="23"/>
      <c r="X27" s="2">
        <v>1</v>
      </c>
      <c r="Y27" s="25"/>
      <c r="Z27" s="189"/>
      <c r="AA27" s="195"/>
      <c r="AB27" s="333"/>
      <c r="AC27" s="23"/>
      <c r="AD27" s="2"/>
      <c r="AE27" s="22"/>
      <c r="AF27" s="188"/>
      <c r="AG27" s="195"/>
      <c r="AH27" s="333"/>
      <c r="AI27" s="23"/>
      <c r="AJ27" s="2"/>
      <c r="AK27" s="22"/>
      <c r="AL27" s="188"/>
      <c r="AM27" s="195"/>
      <c r="AN27" s="447"/>
      <c r="AO27" s="23"/>
      <c r="AP27" s="2"/>
      <c r="AQ27" s="22"/>
      <c r="AR27" s="188"/>
      <c r="AS27" s="195"/>
      <c r="AT27" s="333"/>
      <c r="AU27" s="23">
        <v>1</v>
      </c>
      <c r="AV27" s="2">
        <v>1</v>
      </c>
      <c r="AW27" s="22"/>
      <c r="AX27" s="188"/>
      <c r="AY27" s="195"/>
      <c r="AZ27" s="333"/>
      <c r="BA27" s="23">
        <v>1</v>
      </c>
      <c r="BB27" s="2"/>
      <c r="BC27" s="22"/>
      <c r="BD27" s="188">
        <v>1</v>
      </c>
      <c r="BE27" s="195"/>
      <c r="BF27" s="333"/>
      <c r="BG27" s="23"/>
      <c r="BH27" s="2"/>
      <c r="BI27" s="22"/>
      <c r="BJ27" s="188"/>
      <c r="BK27" s="195">
        <v>1</v>
      </c>
      <c r="BL27" s="333"/>
      <c r="BM27" s="23"/>
      <c r="BN27" s="23"/>
      <c r="BO27" s="22"/>
      <c r="BP27" s="188"/>
      <c r="BQ27" s="195"/>
      <c r="BR27" s="333">
        <v>1</v>
      </c>
      <c r="BS27" s="23"/>
      <c r="BT27" s="2"/>
      <c r="BU27" s="22"/>
      <c r="BV27" s="188"/>
      <c r="BW27" s="195"/>
      <c r="BX27" s="447"/>
      <c r="BY27" s="23"/>
      <c r="BZ27" s="23"/>
      <c r="CA27" s="22"/>
      <c r="CB27" s="188"/>
      <c r="CC27" s="195"/>
      <c r="CD27" s="447"/>
      <c r="CE27" s="23"/>
      <c r="CF27" s="22"/>
      <c r="CG27" s="22"/>
      <c r="CH27" s="188"/>
      <c r="CI27" s="199">
        <f t="shared" si="0"/>
        <v>3</v>
      </c>
      <c r="CJ27" s="445">
        <f t="shared" si="0"/>
        <v>1</v>
      </c>
      <c r="CK27" s="172">
        <v>2</v>
      </c>
      <c r="CL27" s="38">
        <v>3</v>
      </c>
      <c r="CM27" s="172"/>
      <c r="CN27" s="190">
        <v>1</v>
      </c>
    </row>
    <row r="28" spans="1:92">
      <c r="A28" s="22">
        <v>25</v>
      </c>
      <c r="B28" s="14" t="s">
        <v>45</v>
      </c>
      <c r="C28" s="201"/>
      <c r="D28" s="444"/>
      <c r="E28" s="14"/>
      <c r="F28" s="2"/>
      <c r="G28" s="3"/>
      <c r="H28" s="185"/>
      <c r="I28" s="206"/>
      <c r="J28" s="455"/>
      <c r="K28" s="23"/>
      <c r="L28" s="2"/>
      <c r="M28" s="23"/>
      <c r="N28" s="186"/>
      <c r="O28" s="207"/>
      <c r="P28" s="457"/>
      <c r="Q28" s="23"/>
      <c r="R28" s="2"/>
      <c r="S28" s="23"/>
      <c r="T28" s="186"/>
      <c r="U28" s="610">
        <v>1</v>
      </c>
      <c r="V28" s="457"/>
      <c r="W28" s="23">
        <v>1</v>
      </c>
      <c r="X28" s="2"/>
      <c r="Y28" s="22"/>
      <c r="Z28" s="188"/>
      <c r="AA28" s="195"/>
      <c r="AB28" s="333"/>
      <c r="AC28" s="23"/>
      <c r="AD28" s="2"/>
      <c r="AE28" s="22"/>
      <c r="AF28" s="188"/>
      <c r="AG28" s="195"/>
      <c r="AH28" s="333"/>
      <c r="AI28" s="23"/>
      <c r="AJ28" s="2"/>
      <c r="AK28" s="22"/>
      <c r="AL28" s="188"/>
      <c r="AM28" s="195"/>
      <c r="AN28" s="447"/>
      <c r="AO28" s="23"/>
      <c r="AP28" s="2"/>
      <c r="AQ28" s="22"/>
      <c r="AR28" s="188"/>
      <c r="AS28" s="195"/>
      <c r="AT28" s="333"/>
      <c r="AU28" s="23">
        <v>1</v>
      </c>
      <c r="AV28" s="2"/>
      <c r="AW28" s="22"/>
      <c r="AX28" s="188"/>
      <c r="AY28" s="195"/>
      <c r="AZ28" s="333"/>
      <c r="BA28" s="23">
        <v>1</v>
      </c>
      <c r="BB28" s="2"/>
      <c r="BC28" s="22">
        <v>2</v>
      </c>
      <c r="BD28" s="188"/>
      <c r="BE28" s="195"/>
      <c r="BF28" s="333"/>
      <c r="BG28" s="23"/>
      <c r="BH28" s="2"/>
      <c r="BI28" s="22">
        <v>2</v>
      </c>
      <c r="BJ28" s="188"/>
      <c r="BK28" s="195">
        <v>1</v>
      </c>
      <c r="BL28" s="333"/>
      <c r="BM28" s="23"/>
      <c r="BN28" s="23"/>
      <c r="BO28" s="22"/>
      <c r="BP28" s="188"/>
      <c r="BQ28" s="195"/>
      <c r="BR28" s="333"/>
      <c r="BS28" s="23"/>
      <c r="BT28" s="2"/>
      <c r="BU28" s="22"/>
      <c r="BV28" s="188"/>
      <c r="BW28" s="195"/>
      <c r="BX28" s="447"/>
      <c r="BY28" s="23"/>
      <c r="BZ28" s="23"/>
      <c r="CA28" s="22"/>
      <c r="CB28" s="188"/>
      <c r="CC28" s="195"/>
      <c r="CD28" s="447"/>
      <c r="CE28" s="23"/>
      <c r="CF28" s="22"/>
      <c r="CG28" s="22"/>
      <c r="CH28" s="188"/>
      <c r="CI28" s="199">
        <f t="shared" si="0"/>
        <v>2</v>
      </c>
      <c r="CJ28" s="445">
        <f t="shared" si="0"/>
        <v>0</v>
      </c>
      <c r="CK28" s="172">
        <v>3</v>
      </c>
      <c r="CL28" s="38">
        <v>1</v>
      </c>
      <c r="CM28" s="172">
        <v>4</v>
      </c>
      <c r="CN28" s="190"/>
    </row>
    <row r="29" spans="1:92">
      <c r="A29" s="22">
        <v>26</v>
      </c>
      <c r="B29" s="14" t="s">
        <v>46</v>
      </c>
      <c r="C29" s="201"/>
      <c r="D29" s="444"/>
      <c r="E29" s="14"/>
      <c r="F29" s="2"/>
      <c r="G29" s="3"/>
      <c r="H29" s="185"/>
      <c r="I29" s="206"/>
      <c r="J29" s="455"/>
      <c r="K29" s="23"/>
      <c r="L29" s="2"/>
      <c r="M29" s="23"/>
      <c r="N29" s="186"/>
      <c r="O29" s="207"/>
      <c r="P29" s="457">
        <v>1</v>
      </c>
      <c r="Q29" s="23"/>
      <c r="R29" s="2"/>
      <c r="S29" s="23"/>
      <c r="T29" s="186"/>
      <c r="U29" s="610"/>
      <c r="V29" s="457"/>
      <c r="W29" s="23"/>
      <c r="X29" s="2">
        <v>1</v>
      </c>
      <c r="Y29" s="22"/>
      <c r="Z29" s="188"/>
      <c r="AA29" s="195"/>
      <c r="AB29" s="333"/>
      <c r="AC29" s="23"/>
      <c r="AD29" s="2"/>
      <c r="AE29" s="22"/>
      <c r="AF29" s="188"/>
      <c r="AG29" s="195"/>
      <c r="AH29" s="333"/>
      <c r="AI29" s="23"/>
      <c r="AJ29" s="2"/>
      <c r="AK29" s="22"/>
      <c r="AL29" s="188"/>
      <c r="AM29" s="195"/>
      <c r="AN29" s="447"/>
      <c r="AO29" s="23"/>
      <c r="AP29" s="2"/>
      <c r="AQ29" s="22"/>
      <c r="AR29" s="188"/>
      <c r="AS29" s="195"/>
      <c r="AT29" s="333"/>
      <c r="AU29" s="23"/>
      <c r="AV29" s="2"/>
      <c r="AW29" s="22"/>
      <c r="AX29" s="188"/>
      <c r="AY29" s="195"/>
      <c r="AZ29" s="333"/>
      <c r="BA29" s="23"/>
      <c r="BB29" s="2"/>
      <c r="BC29" s="22"/>
      <c r="BD29" s="188"/>
      <c r="BE29" s="195"/>
      <c r="BF29" s="333">
        <v>2</v>
      </c>
      <c r="BG29" s="23">
        <v>1</v>
      </c>
      <c r="BH29" s="2"/>
      <c r="BI29" s="22"/>
      <c r="BJ29" s="188"/>
      <c r="BK29" s="195"/>
      <c r="BL29" s="333"/>
      <c r="BM29" s="23"/>
      <c r="BN29" s="23"/>
      <c r="BO29" s="22"/>
      <c r="BP29" s="188"/>
      <c r="BQ29" s="195"/>
      <c r="BR29" s="333"/>
      <c r="BS29" s="23"/>
      <c r="BT29" s="2"/>
      <c r="BU29" s="22"/>
      <c r="BV29" s="188"/>
      <c r="BW29" s="195"/>
      <c r="BX29" s="447"/>
      <c r="BY29" s="23"/>
      <c r="BZ29" s="23"/>
      <c r="CA29" s="22"/>
      <c r="CB29" s="188"/>
      <c r="CC29" s="195"/>
      <c r="CD29" s="447"/>
      <c r="CE29" s="23"/>
      <c r="CF29" s="22"/>
      <c r="CG29" s="22"/>
      <c r="CH29" s="188"/>
      <c r="CI29" s="199">
        <f t="shared" si="0"/>
        <v>0</v>
      </c>
      <c r="CJ29" s="445">
        <f t="shared" si="0"/>
        <v>3</v>
      </c>
      <c r="CK29" s="172">
        <v>1</v>
      </c>
      <c r="CL29" s="38">
        <v>2</v>
      </c>
      <c r="CM29" s="172"/>
      <c r="CN29" s="190"/>
    </row>
    <row r="30" spans="1:92">
      <c r="A30" s="22">
        <v>27</v>
      </c>
      <c r="B30" s="14" t="s">
        <v>47</v>
      </c>
      <c r="C30" s="201"/>
      <c r="D30" s="444"/>
      <c r="E30" s="14"/>
      <c r="F30" s="2"/>
      <c r="G30" s="3"/>
      <c r="H30" s="185"/>
      <c r="I30" s="206"/>
      <c r="J30" s="455"/>
      <c r="K30" s="23"/>
      <c r="L30" s="2"/>
      <c r="M30" s="23"/>
      <c r="N30" s="186"/>
      <c r="O30" s="207"/>
      <c r="P30" s="457"/>
      <c r="Q30" s="23"/>
      <c r="R30" s="2"/>
      <c r="S30" s="23"/>
      <c r="T30" s="186"/>
      <c r="U30" s="610">
        <v>2</v>
      </c>
      <c r="V30" s="457"/>
      <c r="W30" s="23">
        <v>2</v>
      </c>
      <c r="X30" s="2">
        <v>2</v>
      </c>
      <c r="Y30" s="22"/>
      <c r="Z30" s="188">
        <v>2</v>
      </c>
      <c r="AA30" s="195"/>
      <c r="AB30" s="333"/>
      <c r="AC30" s="23"/>
      <c r="AD30" s="2">
        <v>1</v>
      </c>
      <c r="AE30" s="22"/>
      <c r="AF30" s="188"/>
      <c r="AG30" s="195"/>
      <c r="AH30" s="333"/>
      <c r="AI30" s="23"/>
      <c r="AJ30" s="2"/>
      <c r="AK30" s="22"/>
      <c r="AL30" s="188"/>
      <c r="AM30" s="195"/>
      <c r="AN30" s="447"/>
      <c r="AO30" s="23"/>
      <c r="AP30" s="2"/>
      <c r="AQ30" s="22"/>
      <c r="AR30" s="188"/>
      <c r="AS30" s="195"/>
      <c r="AT30" s="333">
        <v>1</v>
      </c>
      <c r="AU30" s="23"/>
      <c r="AV30" s="2"/>
      <c r="AW30" s="22"/>
      <c r="AX30" s="188"/>
      <c r="AY30" s="195"/>
      <c r="AZ30" s="333"/>
      <c r="BA30" s="23"/>
      <c r="BB30" s="2">
        <v>1</v>
      </c>
      <c r="BC30" s="22"/>
      <c r="BD30" s="188"/>
      <c r="BE30" s="195"/>
      <c r="BF30" s="333"/>
      <c r="BG30" s="23"/>
      <c r="BH30" s="2"/>
      <c r="BI30" s="22"/>
      <c r="BJ30" s="188"/>
      <c r="BK30" s="195"/>
      <c r="BL30" s="333"/>
      <c r="BM30" s="23"/>
      <c r="BN30" s="23"/>
      <c r="BO30" s="22"/>
      <c r="BP30" s="188"/>
      <c r="BQ30" s="195"/>
      <c r="BR30" s="333"/>
      <c r="BS30" s="23"/>
      <c r="BT30" s="2"/>
      <c r="BU30" s="22"/>
      <c r="BV30" s="188"/>
      <c r="BW30" s="195"/>
      <c r="BX30" s="447"/>
      <c r="BY30" s="23"/>
      <c r="BZ30" s="23"/>
      <c r="CA30" s="22"/>
      <c r="CB30" s="188"/>
      <c r="CC30" s="195"/>
      <c r="CD30" s="447"/>
      <c r="CE30" s="23"/>
      <c r="CF30" s="22"/>
      <c r="CG30" s="22"/>
      <c r="CH30" s="188"/>
      <c r="CI30" s="199">
        <f t="shared" si="0"/>
        <v>2</v>
      </c>
      <c r="CJ30" s="445">
        <f t="shared" si="0"/>
        <v>1</v>
      </c>
      <c r="CK30" s="172">
        <v>2</v>
      </c>
      <c r="CL30" s="38">
        <v>3</v>
      </c>
      <c r="CM30" s="172"/>
      <c r="CN30" s="190">
        <v>2</v>
      </c>
    </row>
    <row r="31" spans="1:92">
      <c r="A31" s="22">
        <v>28</v>
      </c>
      <c r="B31" s="14" t="s">
        <v>48</v>
      </c>
      <c r="C31" s="201"/>
      <c r="D31" s="444"/>
      <c r="E31" s="14"/>
      <c r="F31" s="2"/>
      <c r="G31" s="3"/>
      <c r="H31" s="185"/>
      <c r="I31" s="206"/>
      <c r="J31" s="455"/>
      <c r="K31" s="23"/>
      <c r="L31" s="2"/>
      <c r="M31" s="23"/>
      <c r="N31" s="186"/>
      <c r="O31" s="207"/>
      <c r="P31" s="457"/>
      <c r="Q31" s="23"/>
      <c r="R31" s="2"/>
      <c r="S31" s="23"/>
      <c r="T31" s="186"/>
      <c r="U31" s="610"/>
      <c r="V31" s="457"/>
      <c r="W31" s="23"/>
      <c r="X31" s="2">
        <v>7</v>
      </c>
      <c r="Y31" s="22"/>
      <c r="Z31" s="188"/>
      <c r="AA31" s="195"/>
      <c r="AB31" s="333"/>
      <c r="AC31" s="23"/>
      <c r="AD31" s="2">
        <v>4</v>
      </c>
      <c r="AE31" s="22"/>
      <c r="AF31" s="188"/>
      <c r="AG31" s="195"/>
      <c r="AH31" s="333"/>
      <c r="AI31" s="23"/>
      <c r="AJ31" s="2"/>
      <c r="AK31" s="22"/>
      <c r="AL31" s="188"/>
      <c r="AM31" s="195"/>
      <c r="AN31" s="447"/>
      <c r="AO31" s="23"/>
      <c r="AP31" s="2"/>
      <c r="AQ31" s="22"/>
      <c r="AR31" s="188"/>
      <c r="AS31" s="195"/>
      <c r="AT31" s="333"/>
      <c r="AU31" s="23"/>
      <c r="AV31" s="2"/>
      <c r="AW31" s="22">
        <v>1</v>
      </c>
      <c r="AX31" s="188"/>
      <c r="AY31" s="195"/>
      <c r="AZ31" s="333"/>
      <c r="BA31" s="23">
        <v>1</v>
      </c>
      <c r="BB31" s="2"/>
      <c r="BC31" s="22">
        <v>2</v>
      </c>
      <c r="BD31" s="188"/>
      <c r="BE31" s="195"/>
      <c r="BF31" s="333"/>
      <c r="BG31" s="23"/>
      <c r="BH31" s="2"/>
      <c r="BI31" s="22">
        <v>2</v>
      </c>
      <c r="BJ31" s="188"/>
      <c r="BK31" s="195"/>
      <c r="BL31" s="333"/>
      <c r="BM31" s="23"/>
      <c r="BN31" s="23"/>
      <c r="BO31" s="22"/>
      <c r="BP31" s="188">
        <v>1</v>
      </c>
      <c r="BQ31" s="195"/>
      <c r="BR31" s="333"/>
      <c r="BS31" s="23"/>
      <c r="BT31" s="2"/>
      <c r="BU31" s="22"/>
      <c r="BV31" s="188"/>
      <c r="BW31" s="195"/>
      <c r="BX31" s="447"/>
      <c r="BY31" s="23"/>
      <c r="BZ31" s="23"/>
      <c r="CA31" s="22"/>
      <c r="CB31" s="188"/>
      <c r="CC31" s="195"/>
      <c r="CD31" s="447"/>
      <c r="CE31" s="23"/>
      <c r="CF31" s="22"/>
      <c r="CG31" s="22"/>
      <c r="CH31" s="188"/>
      <c r="CI31" s="199">
        <f t="shared" si="0"/>
        <v>0</v>
      </c>
      <c r="CJ31" s="445">
        <f t="shared" si="0"/>
        <v>0</v>
      </c>
      <c r="CK31" s="172">
        <v>1</v>
      </c>
      <c r="CL31" s="38">
        <v>12</v>
      </c>
      <c r="CM31" s="172">
        <v>5</v>
      </c>
      <c r="CN31" s="190">
        <v>1</v>
      </c>
    </row>
    <row r="32" spans="1:92" s="430" customFormat="1">
      <c r="A32" s="416"/>
      <c r="B32" s="417" t="s">
        <v>49</v>
      </c>
      <c r="C32" s="432"/>
      <c r="D32" s="432"/>
      <c r="E32" s="417"/>
      <c r="F32" s="419"/>
      <c r="G32" s="418"/>
      <c r="H32" s="433"/>
      <c r="I32" s="434"/>
      <c r="J32" s="454"/>
      <c r="K32" s="435"/>
      <c r="L32" s="419"/>
      <c r="M32" s="435"/>
      <c r="N32" s="436"/>
      <c r="O32" s="437"/>
      <c r="P32" s="456"/>
      <c r="Q32" s="435"/>
      <c r="R32" s="419"/>
      <c r="S32" s="435">
        <v>1</v>
      </c>
      <c r="T32" s="436"/>
      <c r="U32" s="611"/>
      <c r="V32" s="456"/>
      <c r="W32" s="435"/>
      <c r="X32" s="419">
        <v>2</v>
      </c>
      <c r="Y32" s="416"/>
      <c r="Z32" s="438">
        <v>1</v>
      </c>
      <c r="AA32" s="439"/>
      <c r="AB32" s="459"/>
      <c r="AC32" s="435"/>
      <c r="AD32" s="419"/>
      <c r="AE32" s="416"/>
      <c r="AF32" s="438"/>
      <c r="AG32" s="439"/>
      <c r="AH32" s="459"/>
      <c r="AI32" s="435"/>
      <c r="AJ32" s="419"/>
      <c r="AK32" s="416"/>
      <c r="AL32" s="438"/>
      <c r="AM32" s="439"/>
      <c r="AN32" s="446"/>
      <c r="AO32" s="435"/>
      <c r="AP32" s="419"/>
      <c r="AQ32" s="416"/>
      <c r="AR32" s="438"/>
      <c r="AS32" s="439"/>
      <c r="AT32" s="459"/>
      <c r="AU32" s="435"/>
      <c r="AV32" s="419"/>
      <c r="AW32" s="416"/>
      <c r="AX32" s="438"/>
      <c r="AY32" s="439"/>
      <c r="AZ32" s="459"/>
      <c r="BA32" s="435"/>
      <c r="BB32" s="419">
        <v>1</v>
      </c>
      <c r="BC32" s="416"/>
      <c r="BD32" s="438"/>
      <c r="BE32" s="439"/>
      <c r="BF32" s="459">
        <v>1</v>
      </c>
      <c r="BG32" s="435"/>
      <c r="BH32" s="419"/>
      <c r="BI32" s="416"/>
      <c r="BJ32" s="438"/>
      <c r="BK32" s="439"/>
      <c r="BL32" s="459"/>
      <c r="BM32" s="435"/>
      <c r="BN32" s="435"/>
      <c r="BO32" s="416"/>
      <c r="BP32" s="438"/>
      <c r="BQ32" s="439"/>
      <c r="BR32" s="459"/>
      <c r="BS32" s="435"/>
      <c r="BT32" s="419"/>
      <c r="BU32" s="416"/>
      <c r="BV32" s="438"/>
      <c r="BW32" s="439"/>
      <c r="BX32" s="446"/>
      <c r="BY32" s="435"/>
      <c r="BZ32" s="435"/>
      <c r="CA32" s="416"/>
      <c r="CB32" s="438"/>
      <c r="CC32" s="439"/>
      <c r="CD32" s="446"/>
      <c r="CE32" s="435"/>
      <c r="CF32" s="416"/>
      <c r="CG32" s="416"/>
      <c r="CH32" s="438"/>
      <c r="CI32" s="440"/>
      <c r="CJ32" s="440">
        <f t="shared" si="0"/>
        <v>1</v>
      </c>
      <c r="CK32" s="441"/>
      <c r="CL32" s="442">
        <v>2</v>
      </c>
      <c r="CM32" s="441">
        <v>1</v>
      </c>
      <c r="CN32" s="443">
        <v>1</v>
      </c>
    </row>
    <row r="33" spans="1:92">
      <c r="A33" s="22">
        <v>29</v>
      </c>
      <c r="B33" s="24" t="s">
        <v>50</v>
      </c>
      <c r="C33" s="202"/>
      <c r="D33" s="451"/>
      <c r="E33" s="3"/>
      <c r="F33" s="2"/>
      <c r="G33" s="3"/>
      <c r="H33" s="185"/>
      <c r="I33" s="206"/>
      <c r="J33" s="455"/>
      <c r="K33" s="23"/>
      <c r="L33" s="2"/>
      <c r="M33" s="23">
        <v>1</v>
      </c>
      <c r="N33" s="186"/>
      <c r="O33" s="207"/>
      <c r="P33" s="457"/>
      <c r="Q33" s="23"/>
      <c r="R33" s="2"/>
      <c r="S33" s="23"/>
      <c r="T33" s="186"/>
      <c r="U33" s="610">
        <v>1</v>
      </c>
      <c r="V33" s="457"/>
      <c r="W33" s="23">
        <v>2</v>
      </c>
      <c r="X33" s="2"/>
      <c r="Y33" s="22">
        <v>1</v>
      </c>
      <c r="Z33" s="188"/>
      <c r="AA33" s="195"/>
      <c r="AB33" s="333"/>
      <c r="AC33" s="23"/>
      <c r="AD33" s="2"/>
      <c r="AE33" s="22"/>
      <c r="AF33" s="188"/>
      <c r="AG33" s="195"/>
      <c r="AH33" s="333"/>
      <c r="AI33" s="23"/>
      <c r="AJ33" s="2"/>
      <c r="AK33" s="22"/>
      <c r="AL33" s="188"/>
      <c r="AM33" s="195"/>
      <c r="AN33" s="447"/>
      <c r="AO33" s="23"/>
      <c r="AP33" s="2"/>
      <c r="AQ33" s="22"/>
      <c r="AR33" s="188"/>
      <c r="AS33" s="195"/>
      <c r="AT33" s="333">
        <v>1</v>
      </c>
      <c r="AU33" s="23"/>
      <c r="AV33" s="2"/>
      <c r="AW33" s="22"/>
      <c r="AX33" s="188"/>
      <c r="AY33" s="195"/>
      <c r="AZ33" s="333"/>
      <c r="BA33" s="23">
        <v>1</v>
      </c>
      <c r="BB33" s="2">
        <v>1</v>
      </c>
      <c r="BC33" s="22">
        <v>1</v>
      </c>
      <c r="BD33" s="188">
        <v>1</v>
      </c>
      <c r="BE33" s="195"/>
      <c r="BF33" s="333">
        <v>1</v>
      </c>
      <c r="BG33" s="23"/>
      <c r="BH33" s="2"/>
      <c r="BI33" s="22">
        <v>2</v>
      </c>
      <c r="BJ33" s="188"/>
      <c r="BK33" s="195"/>
      <c r="BL33" s="333"/>
      <c r="BM33" s="23"/>
      <c r="BN33" s="23"/>
      <c r="BO33" s="22"/>
      <c r="BP33" s="188"/>
      <c r="BQ33" s="195"/>
      <c r="BR33" s="333"/>
      <c r="BS33" s="23"/>
      <c r="BT33" s="2"/>
      <c r="BU33" s="22"/>
      <c r="BV33" s="188"/>
      <c r="BW33" s="195"/>
      <c r="BX33" s="447"/>
      <c r="BY33" s="23"/>
      <c r="BZ33" s="23"/>
      <c r="CA33" s="22"/>
      <c r="CB33" s="188"/>
      <c r="CC33" s="195"/>
      <c r="CD33" s="447"/>
      <c r="CE33" s="23"/>
      <c r="CF33" s="22"/>
      <c r="CG33" s="22"/>
      <c r="CH33" s="188"/>
      <c r="CI33" s="199">
        <f t="shared" si="0"/>
        <v>1</v>
      </c>
      <c r="CJ33" s="445">
        <f t="shared" si="0"/>
        <v>2</v>
      </c>
      <c r="CK33" s="172">
        <v>3</v>
      </c>
      <c r="CL33" s="38">
        <v>1</v>
      </c>
      <c r="CM33" s="172">
        <v>5</v>
      </c>
      <c r="CN33" s="190">
        <v>1</v>
      </c>
    </row>
    <row r="34" spans="1:92">
      <c r="A34" s="22">
        <v>30</v>
      </c>
      <c r="B34" s="16" t="s">
        <v>51</v>
      </c>
      <c r="C34" s="203"/>
      <c r="D34" s="452"/>
      <c r="E34" s="16"/>
      <c r="F34" s="2"/>
      <c r="G34" s="7"/>
      <c r="H34" s="185"/>
      <c r="I34" s="206"/>
      <c r="J34" s="455"/>
      <c r="K34" s="23"/>
      <c r="L34" s="2"/>
      <c r="M34" s="23"/>
      <c r="N34" s="186"/>
      <c r="O34" s="207"/>
      <c r="P34" s="457"/>
      <c r="Q34" s="23"/>
      <c r="R34" s="2"/>
      <c r="S34" s="23"/>
      <c r="T34" s="186">
        <v>1</v>
      </c>
      <c r="U34" s="610">
        <v>1</v>
      </c>
      <c r="V34" s="457"/>
      <c r="W34" s="23"/>
      <c r="X34" s="2">
        <v>1</v>
      </c>
      <c r="Y34" s="22"/>
      <c r="Z34" s="188"/>
      <c r="AA34" s="195"/>
      <c r="AB34" s="333"/>
      <c r="AC34" s="23"/>
      <c r="AD34" s="2"/>
      <c r="AE34" s="22"/>
      <c r="AF34" s="188"/>
      <c r="AG34" s="195"/>
      <c r="AH34" s="333"/>
      <c r="AI34" s="23"/>
      <c r="AJ34" s="2"/>
      <c r="AK34" s="22"/>
      <c r="AL34" s="188"/>
      <c r="AM34" s="195"/>
      <c r="AN34" s="447"/>
      <c r="AO34" s="23"/>
      <c r="AP34" s="2"/>
      <c r="AQ34" s="22"/>
      <c r="AR34" s="188"/>
      <c r="AS34" s="195">
        <v>1</v>
      </c>
      <c r="AT34" s="333"/>
      <c r="AU34" s="23"/>
      <c r="AV34" s="2"/>
      <c r="AW34" s="22"/>
      <c r="AX34" s="188"/>
      <c r="AY34" s="195"/>
      <c r="AZ34" s="333"/>
      <c r="BA34" s="23"/>
      <c r="BB34" s="2"/>
      <c r="BC34" s="22">
        <v>1</v>
      </c>
      <c r="BD34" s="188"/>
      <c r="BE34" s="195"/>
      <c r="BF34" s="333"/>
      <c r="BG34" s="23"/>
      <c r="BH34" s="2"/>
      <c r="BI34" s="22">
        <v>1</v>
      </c>
      <c r="BJ34" s="188"/>
      <c r="BK34" s="195"/>
      <c r="BL34" s="333">
        <v>1</v>
      </c>
      <c r="BM34" s="23"/>
      <c r="BN34" s="23"/>
      <c r="BO34" s="22"/>
      <c r="BP34" s="188"/>
      <c r="BQ34" s="195"/>
      <c r="BR34" s="333"/>
      <c r="BS34" s="23"/>
      <c r="BT34" s="2"/>
      <c r="BU34" s="22"/>
      <c r="BV34" s="188"/>
      <c r="BW34" s="195"/>
      <c r="BX34" s="447"/>
      <c r="BY34" s="23"/>
      <c r="BZ34" s="23"/>
      <c r="CA34" s="22"/>
      <c r="CB34" s="188"/>
      <c r="CC34" s="195"/>
      <c r="CD34" s="447"/>
      <c r="CE34" s="23"/>
      <c r="CF34" s="22"/>
      <c r="CG34" s="22"/>
      <c r="CH34" s="188"/>
      <c r="CI34" s="199">
        <f t="shared" si="0"/>
        <v>2</v>
      </c>
      <c r="CJ34" s="445">
        <f t="shared" si="0"/>
        <v>1</v>
      </c>
      <c r="CK34" s="172"/>
      <c r="CL34" s="38">
        <v>1</v>
      </c>
      <c r="CM34" s="172">
        <v>2</v>
      </c>
      <c r="CN34" s="190">
        <v>1</v>
      </c>
    </row>
    <row r="35" spans="1:92">
      <c r="A35" s="22">
        <v>31</v>
      </c>
      <c r="B35" s="14" t="s">
        <v>188</v>
      </c>
      <c r="C35" s="203"/>
      <c r="D35" s="452"/>
      <c r="E35" s="16"/>
      <c r="F35" s="2"/>
      <c r="G35" s="7"/>
      <c r="H35" s="185"/>
      <c r="I35" s="206"/>
      <c r="J35" s="455"/>
      <c r="K35" s="23"/>
      <c r="L35" s="2"/>
      <c r="M35" s="23"/>
      <c r="N35" s="186"/>
      <c r="O35" s="207"/>
      <c r="P35" s="457"/>
      <c r="Q35" s="23"/>
      <c r="R35" s="2"/>
      <c r="S35" s="23"/>
      <c r="T35" s="186"/>
      <c r="U35" s="610"/>
      <c r="V35" s="457"/>
      <c r="W35" s="23"/>
      <c r="X35" s="2"/>
      <c r="Y35" s="22"/>
      <c r="Z35" s="188"/>
      <c r="AA35" s="195"/>
      <c r="AB35" s="333"/>
      <c r="AC35" s="23"/>
      <c r="AD35" s="2"/>
      <c r="AE35" s="22"/>
      <c r="AF35" s="188"/>
      <c r="AG35" s="195"/>
      <c r="AH35" s="333"/>
      <c r="AI35" s="23"/>
      <c r="AJ35" s="2"/>
      <c r="AK35" s="22"/>
      <c r="AL35" s="188"/>
      <c r="AM35" s="195"/>
      <c r="AN35" s="447"/>
      <c r="AO35" s="23"/>
      <c r="AP35" s="2"/>
      <c r="AQ35" s="22"/>
      <c r="AR35" s="188"/>
      <c r="AS35" s="195"/>
      <c r="AT35" s="333"/>
      <c r="AU35" s="23"/>
      <c r="AV35" s="2"/>
      <c r="AW35" s="22"/>
      <c r="AX35" s="188"/>
      <c r="AY35" s="195"/>
      <c r="AZ35" s="333"/>
      <c r="BA35" s="23"/>
      <c r="BB35" s="2"/>
      <c r="BC35" s="22"/>
      <c r="BD35" s="188"/>
      <c r="BE35" s="195"/>
      <c r="BF35" s="333"/>
      <c r="BG35" s="23"/>
      <c r="BH35" s="2"/>
      <c r="BI35" s="22"/>
      <c r="BJ35" s="188"/>
      <c r="BK35" s="195"/>
      <c r="BL35" s="333"/>
      <c r="BM35" s="23"/>
      <c r="BN35" s="23"/>
      <c r="BO35" s="22"/>
      <c r="BP35" s="188"/>
      <c r="BQ35" s="195"/>
      <c r="BR35" s="333"/>
      <c r="BS35" s="23"/>
      <c r="BT35" s="2"/>
      <c r="BU35" s="22"/>
      <c r="BV35" s="188"/>
      <c r="BW35" s="195"/>
      <c r="BX35" s="447"/>
      <c r="BY35" s="23"/>
      <c r="BZ35" s="23"/>
      <c r="CA35" s="22"/>
      <c r="CB35" s="188"/>
      <c r="CC35" s="195"/>
      <c r="CD35" s="447"/>
      <c r="CE35" s="23"/>
      <c r="CF35" s="22"/>
      <c r="CG35" s="22"/>
      <c r="CH35" s="188"/>
      <c r="CI35" s="199">
        <f t="shared" si="0"/>
        <v>0</v>
      </c>
      <c r="CJ35" s="445">
        <f t="shared" si="0"/>
        <v>0</v>
      </c>
      <c r="CK35" s="172"/>
      <c r="CL35" s="38"/>
      <c r="CM35" s="172"/>
      <c r="CN35" s="190"/>
    </row>
    <row r="36" spans="1:92">
      <c r="A36" s="22">
        <v>32</v>
      </c>
      <c r="B36" s="14" t="s">
        <v>52</v>
      </c>
      <c r="C36" s="201"/>
      <c r="D36" s="444"/>
      <c r="E36" s="14"/>
      <c r="F36" s="2"/>
      <c r="G36" s="3"/>
      <c r="H36" s="185"/>
      <c r="I36" s="206"/>
      <c r="J36" s="455"/>
      <c r="K36" s="23"/>
      <c r="L36" s="2"/>
      <c r="M36" s="23"/>
      <c r="N36" s="186"/>
      <c r="O36" s="207"/>
      <c r="P36" s="457"/>
      <c r="Q36" s="23">
        <v>1</v>
      </c>
      <c r="R36" s="2"/>
      <c r="S36" s="23"/>
      <c r="T36" s="186"/>
      <c r="U36" s="610"/>
      <c r="V36" s="457"/>
      <c r="W36" s="23"/>
      <c r="X36" s="2"/>
      <c r="Y36" s="22">
        <v>2</v>
      </c>
      <c r="Z36" s="188"/>
      <c r="AA36" s="195"/>
      <c r="AB36" s="333"/>
      <c r="AC36" s="23"/>
      <c r="AD36" s="2"/>
      <c r="AE36" s="22"/>
      <c r="AF36" s="188"/>
      <c r="AG36" s="195"/>
      <c r="AH36" s="333"/>
      <c r="AI36" s="23"/>
      <c r="AJ36" s="2"/>
      <c r="AK36" s="22"/>
      <c r="AL36" s="188"/>
      <c r="AM36" s="195"/>
      <c r="AN36" s="447"/>
      <c r="AO36" s="23"/>
      <c r="AP36" s="2"/>
      <c r="AQ36" s="22"/>
      <c r="AR36" s="188"/>
      <c r="AS36" s="195"/>
      <c r="AT36" s="333"/>
      <c r="AU36" s="23"/>
      <c r="AV36" s="2"/>
      <c r="AW36" s="22"/>
      <c r="AX36" s="188">
        <v>1</v>
      </c>
      <c r="AY36" s="195"/>
      <c r="AZ36" s="333"/>
      <c r="BA36" s="23"/>
      <c r="BB36" s="2"/>
      <c r="BC36" s="22"/>
      <c r="BD36" s="188">
        <v>1</v>
      </c>
      <c r="BE36" s="195"/>
      <c r="BF36" s="333"/>
      <c r="BG36" s="23">
        <v>1</v>
      </c>
      <c r="BH36" s="2"/>
      <c r="BI36" s="22">
        <v>1</v>
      </c>
      <c r="BJ36" s="188"/>
      <c r="BK36" s="195">
        <v>1</v>
      </c>
      <c r="BL36" s="333"/>
      <c r="BM36" s="23">
        <v>1</v>
      </c>
      <c r="BN36" s="23"/>
      <c r="BO36" s="22"/>
      <c r="BP36" s="188"/>
      <c r="BQ36" s="195"/>
      <c r="BR36" s="333"/>
      <c r="BS36" s="23"/>
      <c r="BT36" s="2"/>
      <c r="BU36" s="22"/>
      <c r="BV36" s="188"/>
      <c r="BW36" s="195"/>
      <c r="BX36" s="447"/>
      <c r="BY36" s="23"/>
      <c r="BZ36" s="23"/>
      <c r="CA36" s="22"/>
      <c r="CB36" s="188"/>
      <c r="CC36" s="195"/>
      <c r="CD36" s="447"/>
      <c r="CE36" s="23"/>
      <c r="CF36" s="22"/>
      <c r="CG36" s="22"/>
      <c r="CH36" s="188"/>
      <c r="CI36" s="199">
        <f t="shared" si="0"/>
        <v>1</v>
      </c>
      <c r="CJ36" s="445">
        <f t="shared" si="0"/>
        <v>0</v>
      </c>
      <c r="CK36" s="172">
        <v>3</v>
      </c>
      <c r="CL36" s="38">
        <v>2</v>
      </c>
      <c r="CM36" s="172">
        <v>3</v>
      </c>
      <c r="CN36" s="190">
        <v>2</v>
      </c>
    </row>
    <row r="37" spans="1:92">
      <c r="A37" s="22">
        <v>33</v>
      </c>
      <c r="B37" s="14" t="s">
        <v>53</v>
      </c>
      <c r="C37" s="201"/>
      <c r="D37" s="444"/>
      <c r="E37" s="14"/>
      <c r="F37" s="2"/>
      <c r="G37" s="3"/>
      <c r="H37" s="185"/>
      <c r="I37" s="206"/>
      <c r="J37" s="455"/>
      <c r="K37" s="23"/>
      <c r="L37" s="2"/>
      <c r="M37" s="23"/>
      <c r="N37" s="187">
        <v>1</v>
      </c>
      <c r="O37" s="208"/>
      <c r="P37" s="458">
        <v>2</v>
      </c>
      <c r="Q37" s="23">
        <v>1</v>
      </c>
      <c r="R37" s="2"/>
      <c r="S37" s="23"/>
      <c r="T37" s="186"/>
      <c r="U37" s="610"/>
      <c r="V37" s="457"/>
      <c r="W37" s="23">
        <v>4</v>
      </c>
      <c r="X37" s="2">
        <v>1</v>
      </c>
      <c r="Y37" s="22"/>
      <c r="Z37" s="188"/>
      <c r="AA37" s="195"/>
      <c r="AB37" s="333"/>
      <c r="AC37" s="23"/>
      <c r="AD37" s="2"/>
      <c r="AE37" s="22"/>
      <c r="AF37" s="188"/>
      <c r="AG37" s="195"/>
      <c r="AH37" s="333"/>
      <c r="AI37" s="23"/>
      <c r="AJ37" s="2"/>
      <c r="AK37" s="22"/>
      <c r="AL37" s="188"/>
      <c r="AM37" s="195"/>
      <c r="AN37" s="447"/>
      <c r="AO37" s="23"/>
      <c r="AP37" s="2"/>
      <c r="AQ37" s="22"/>
      <c r="AR37" s="188"/>
      <c r="AS37" s="195"/>
      <c r="AT37" s="333"/>
      <c r="AU37" s="23"/>
      <c r="AV37" s="2"/>
      <c r="AW37" s="22"/>
      <c r="AX37" s="188"/>
      <c r="AY37" s="195"/>
      <c r="AZ37" s="333">
        <v>1</v>
      </c>
      <c r="BA37" s="23">
        <v>1</v>
      </c>
      <c r="BB37" s="2"/>
      <c r="BC37" s="22"/>
      <c r="BD37" s="188"/>
      <c r="BE37" s="195">
        <v>1</v>
      </c>
      <c r="BF37" s="333">
        <v>3</v>
      </c>
      <c r="BG37" s="23"/>
      <c r="BH37" s="2"/>
      <c r="BI37" s="22"/>
      <c r="BJ37" s="188"/>
      <c r="BK37" s="195"/>
      <c r="BL37" s="333"/>
      <c r="BM37" s="23"/>
      <c r="BN37" s="23"/>
      <c r="BO37" s="22"/>
      <c r="BP37" s="188"/>
      <c r="BQ37" s="195"/>
      <c r="BR37" s="333"/>
      <c r="BS37" s="23"/>
      <c r="BT37" s="2"/>
      <c r="BU37" s="22"/>
      <c r="BV37" s="188"/>
      <c r="BW37" s="195"/>
      <c r="BX37" s="447"/>
      <c r="BY37" s="23"/>
      <c r="BZ37" s="23"/>
      <c r="CA37" s="22"/>
      <c r="CB37" s="188"/>
      <c r="CC37" s="195"/>
      <c r="CD37" s="447"/>
      <c r="CE37" s="23"/>
      <c r="CF37" s="22"/>
      <c r="CG37" s="22"/>
      <c r="CH37" s="188"/>
      <c r="CI37" s="199">
        <f t="shared" si="0"/>
        <v>1</v>
      </c>
      <c r="CJ37" s="445">
        <f t="shared" si="0"/>
        <v>6</v>
      </c>
      <c r="CK37" s="172">
        <v>6</v>
      </c>
      <c r="CL37" s="38">
        <v>2</v>
      </c>
      <c r="CM37" s="172"/>
      <c r="CN37" s="190" t="s">
        <v>120</v>
      </c>
    </row>
    <row r="38" spans="1:92">
      <c r="A38" s="22">
        <v>34</v>
      </c>
      <c r="B38" s="14" t="s">
        <v>54</v>
      </c>
      <c r="C38" s="201"/>
      <c r="D38" s="444"/>
      <c r="E38" s="14"/>
      <c r="F38" s="2"/>
      <c r="G38" s="3"/>
      <c r="H38" s="185"/>
      <c r="I38" s="206">
        <v>1</v>
      </c>
      <c r="J38" s="455"/>
      <c r="K38" s="23"/>
      <c r="L38" s="2"/>
      <c r="M38" s="23"/>
      <c r="N38" s="186"/>
      <c r="O38" s="207"/>
      <c r="P38" s="457"/>
      <c r="Q38" s="23"/>
      <c r="R38" s="2">
        <v>1</v>
      </c>
      <c r="S38" s="23"/>
      <c r="T38" s="186"/>
      <c r="U38" s="610">
        <v>6</v>
      </c>
      <c r="V38" s="457"/>
      <c r="W38" s="23">
        <v>4</v>
      </c>
      <c r="X38" s="2">
        <v>2</v>
      </c>
      <c r="Y38" s="22">
        <v>5</v>
      </c>
      <c r="Z38" s="188">
        <v>2</v>
      </c>
      <c r="AA38" s="195"/>
      <c r="AB38" s="333"/>
      <c r="AC38" s="23"/>
      <c r="AD38" s="2"/>
      <c r="AE38" s="22"/>
      <c r="AF38" s="188"/>
      <c r="AG38" s="195"/>
      <c r="AH38" s="333"/>
      <c r="AI38" s="23"/>
      <c r="AJ38" s="2"/>
      <c r="AK38" s="22"/>
      <c r="AL38" s="188"/>
      <c r="AM38" s="195"/>
      <c r="AN38" s="447"/>
      <c r="AO38" s="23"/>
      <c r="AP38" s="2"/>
      <c r="AQ38" s="22"/>
      <c r="AR38" s="188"/>
      <c r="AS38" s="195"/>
      <c r="AT38" s="333"/>
      <c r="AU38" s="23"/>
      <c r="AV38" s="2"/>
      <c r="AW38" s="22"/>
      <c r="AX38" s="188"/>
      <c r="AY38" s="195">
        <v>2</v>
      </c>
      <c r="AZ38" s="333"/>
      <c r="BA38" s="23"/>
      <c r="BB38" s="2">
        <v>1</v>
      </c>
      <c r="BC38" s="22">
        <v>3</v>
      </c>
      <c r="BD38" s="188"/>
      <c r="BE38" s="195">
        <v>2</v>
      </c>
      <c r="BF38" s="333"/>
      <c r="BG38" s="23">
        <v>1</v>
      </c>
      <c r="BH38" s="2"/>
      <c r="BI38" s="22">
        <v>1</v>
      </c>
      <c r="BJ38" s="188"/>
      <c r="BK38" s="195"/>
      <c r="BL38" s="333"/>
      <c r="BM38" s="23"/>
      <c r="BN38" s="23"/>
      <c r="BO38" s="22"/>
      <c r="BP38" s="188"/>
      <c r="BQ38" s="195">
        <v>1</v>
      </c>
      <c r="BR38" s="333"/>
      <c r="BS38" s="23"/>
      <c r="BT38" s="2"/>
      <c r="BU38" s="22"/>
      <c r="BV38" s="188"/>
      <c r="BW38" s="195"/>
      <c r="BX38" s="447"/>
      <c r="BY38" s="23"/>
      <c r="BZ38" s="23"/>
      <c r="CA38" s="22"/>
      <c r="CB38" s="188"/>
      <c r="CC38" s="195"/>
      <c r="CD38" s="447"/>
      <c r="CE38" s="23"/>
      <c r="CF38" s="22"/>
      <c r="CG38" s="22"/>
      <c r="CH38" s="188"/>
      <c r="CI38" s="199">
        <f t="shared" si="0"/>
        <v>12</v>
      </c>
      <c r="CJ38" s="445">
        <f t="shared" si="0"/>
        <v>0</v>
      </c>
      <c r="CK38" s="172">
        <v>5</v>
      </c>
      <c r="CL38" s="38">
        <v>4</v>
      </c>
      <c r="CM38" s="172">
        <v>9</v>
      </c>
      <c r="CN38" s="190">
        <v>2</v>
      </c>
    </row>
    <row r="39" spans="1:92">
      <c r="A39" s="22">
        <v>35</v>
      </c>
      <c r="B39" s="14" t="s">
        <v>55</v>
      </c>
      <c r="C39" s="201"/>
      <c r="D39" s="444"/>
      <c r="E39" s="14"/>
      <c r="F39" s="2"/>
      <c r="G39" s="3"/>
      <c r="H39" s="185"/>
      <c r="I39" s="206"/>
      <c r="J39" s="455"/>
      <c r="K39" s="23"/>
      <c r="L39" s="2"/>
      <c r="M39" s="23">
        <v>2</v>
      </c>
      <c r="N39" s="187">
        <v>7</v>
      </c>
      <c r="O39" s="208"/>
      <c r="P39" s="458">
        <v>2</v>
      </c>
      <c r="Q39" s="23"/>
      <c r="R39" s="2">
        <v>3</v>
      </c>
      <c r="S39" s="23"/>
      <c r="T39" s="186">
        <v>1</v>
      </c>
      <c r="U39" s="610">
        <v>2</v>
      </c>
      <c r="V39" s="457">
        <v>1</v>
      </c>
      <c r="W39" s="23"/>
      <c r="X39" s="2">
        <v>2</v>
      </c>
      <c r="Y39" s="22"/>
      <c r="Z39" s="188">
        <v>2</v>
      </c>
      <c r="AA39" s="195">
        <v>1</v>
      </c>
      <c r="AB39" s="333"/>
      <c r="AC39" s="23"/>
      <c r="AD39" s="2"/>
      <c r="AE39" s="22"/>
      <c r="AF39" s="188"/>
      <c r="AG39" s="195"/>
      <c r="AH39" s="333"/>
      <c r="AI39" s="23"/>
      <c r="AJ39" s="2"/>
      <c r="AK39" s="22"/>
      <c r="AL39" s="188"/>
      <c r="AM39" s="195"/>
      <c r="AN39" s="447"/>
      <c r="AO39" s="23"/>
      <c r="AP39" s="2"/>
      <c r="AQ39" s="22"/>
      <c r="AR39" s="188"/>
      <c r="AS39" s="195"/>
      <c r="AT39" s="333"/>
      <c r="AU39" s="23"/>
      <c r="AV39" s="2"/>
      <c r="AW39" s="22">
        <v>1</v>
      </c>
      <c r="AX39" s="188"/>
      <c r="AY39" s="195"/>
      <c r="AZ39" s="333"/>
      <c r="BA39" s="23"/>
      <c r="BB39" s="2"/>
      <c r="BC39" s="22"/>
      <c r="BD39" s="188"/>
      <c r="BE39" s="195">
        <v>1</v>
      </c>
      <c r="BF39" s="333">
        <v>1</v>
      </c>
      <c r="BG39" s="23">
        <v>1</v>
      </c>
      <c r="BH39" s="2">
        <v>1</v>
      </c>
      <c r="BI39" s="22"/>
      <c r="BJ39" s="188"/>
      <c r="BK39" s="195"/>
      <c r="BL39" s="333">
        <v>2</v>
      </c>
      <c r="BM39" s="23"/>
      <c r="BN39" s="23"/>
      <c r="BO39" s="22"/>
      <c r="BP39" s="188"/>
      <c r="BQ39" s="195"/>
      <c r="BR39" s="333"/>
      <c r="BS39" s="23"/>
      <c r="BT39" s="2"/>
      <c r="BU39" s="22"/>
      <c r="BV39" s="188"/>
      <c r="BW39" s="195"/>
      <c r="BX39" s="447"/>
      <c r="BY39" s="23"/>
      <c r="BZ39" s="23"/>
      <c r="CA39" s="22"/>
      <c r="CB39" s="188"/>
      <c r="CC39" s="195"/>
      <c r="CD39" s="447"/>
      <c r="CE39" s="23"/>
      <c r="CF39" s="22"/>
      <c r="CG39" s="22"/>
      <c r="CH39" s="188"/>
      <c r="CI39" s="199">
        <f t="shared" si="0"/>
        <v>4</v>
      </c>
      <c r="CJ39" s="445">
        <f t="shared" si="0"/>
        <v>6</v>
      </c>
      <c r="CK39" s="172">
        <v>1</v>
      </c>
      <c r="CL39" s="38">
        <v>6</v>
      </c>
      <c r="CM39" s="172">
        <v>3</v>
      </c>
      <c r="CN39" s="190" t="s">
        <v>121</v>
      </c>
    </row>
    <row r="40" spans="1:92">
      <c r="A40" s="22">
        <v>36</v>
      </c>
      <c r="B40" s="14" t="s">
        <v>56</v>
      </c>
      <c r="C40" s="201"/>
      <c r="D40" s="444"/>
      <c r="E40" s="14"/>
      <c r="F40" s="2"/>
      <c r="G40" s="3"/>
      <c r="H40" s="185"/>
      <c r="I40" s="206"/>
      <c r="J40" s="455"/>
      <c r="K40" s="23"/>
      <c r="L40" s="2"/>
      <c r="M40" s="23"/>
      <c r="N40" s="186"/>
      <c r="O40" s="207"/>
      <c r="P40" s="457">
        <v>1</v>
      </c>
      <c r="Q40" s="23"/>
      <c r="R40" s="2"/>
      <c r="S40" s="23"/>
      <c r="T40" s="186"/>
      <c r="U40" s="610">
        <v>2</v>
      </c>
      <c r="V40" s="457">
        <v>2</v>
      </c>
      <c r="W40" s="23">
        <v>1</v>
      </c>
      <c r="X40" s="2">
        <v>1</v>
      </c>
      <c r="Y40" s="22">
        <v>1</v>
      </c>
      <c r="Z40" s="188"/>
      <c r="AA40" s="195"/>
      <c r="AB40" s="333"/>
      <c r="AC40" s="23"/>
      <c r="AD40" s="2"/>
      <c r="AE40" s="22"/>
      <c r="AF40" s="188"/>
      <c r="AG40" s="195"/>
      <c r="AH40" s="333"/>
      <c r="AI40" s="23"/>
      <c r="AJ40" s="2"/>
      <c r="AK40" s="22"/>
      <c r="AL40" s="188"/>
      <c r="AM40" s="195"/>
      <c r="AN40" s="447"/>
      <c r="AO40" s="23"/>
      <c r="AP40" s="2"/>
      <c r="AQ40" s="22"/>
      <c r="AR40" s="188"/>
      <c r="AS40" s="195"/>
      <c r="AT40" s="333"/>
      <c r="AU40" s="23"/>
      <c r="AV40" s="2"/>
      <c r="AW40" s="22"/>
      <c r="AX40" s="188"/>
      <c r="AY40" s="195"/>
      <c r="AZ40" s="333"/>
      <c r="BA40" s="23"/>
      <c r="BB40" s="2"/>
      <c r="BC40" s="22"/>
      <c r="BD40" s="188"/>
      <c r="BE40" s="195"/>
      <c r="BF40" s="333"/>
      <c r="BG40" s="23"/>
      <c r="BH40" s="2"/>
      <c r="BI40" s="22"/>
      <c r="BJ40" s="188"/>
      <c r="BK40" s="195"/>
      <c r="BL40" s="333"/>
      <c r="BM40" s="23"/>
      <c r="BN40" s="23"/>
      <c r="BO40" s="22"/>
      <c r="BP40" s="188"/>
      <c r="BQ40" s="195"/>
      <c r="BR40" s="333"/>
      <c r="BS40" s="23"/>
      <c r="BT40" s="2"/>
      <c r="BU40" s="22"/>
      <c r="BV40" s="188"/>
      <c r="BW40" s="195"/>
      <c r="BX40" s="447"/>
      <c r="BY40" s="23"/>
      <c r="BZ40" s="23"/>
      <c r="CA40" s="22"/>
      <c r="CB40" s="188"/>
      <c r="CC40" s="195"/>
      <c r="CD40" s="447"/>
      <c r="CE40" s="23"/>
      <c r="CF40" s="22"/>
      <c r="CG40" s="22"/>
      <c r="CH40" s="188"/>
      <c r="CI40" s="199">
        <f t="shared" si="0"/>
        <v>2</v>
      </c>
      <c r="CJ40" s="445">
        <f t="shared" si="0"/>
        <v>3</v>
      </c>
      <c r="CK40" s="172">
        <v>1</v>
      </c>
      <c r="CL40" s="38">
        <v>1</v>
      </c>
      <c r="CM40" s="172">
        <v>1</v>
      </c>
      <c r="CN40" s="190"/>
    </row>
    <row r="41" spans="1:92">
      <c r="A41" s="22">
        <v>37</v>
      </c>
      <c r="B41" s="14" t="s">
        <v>57</v>
      </c>
      <c r="C41" s="201"/>
      <c r="D41" s="444"/>
      <c r="E41" s="14"/>
      <c r="F41" s="2"/>
      <c r="G41" s="3"/>
      <c r="H41" s="185"/>
      <c r="I41" s="206"/>
      <c r="J41" s="455"/>
      <c r="K41" s="23"/>
      <c r="L41" s="2"/>
      <c r="M41" s="23"/>
      <c r="N41" s="186"/>
      <c r="O41" s="207"/>
      <c r="P41" s="457"/>
      <c r="Q41" s="23"/>
      <c r="R41" s="2"/>
      <c r="S41" s="23"/>
      <c r="T41" s="186"/>
      <c r="U41" s="610"/>
      <c r="V41" s="457"/>
      <c r="W41" s="23"/>
      <c r="X41" s="2">
        <v>1</v>
      </c>
      <c r="Y41" s="22"/>
      <c r="Z41" s="188"/>
      <c r="AA41" s="195"/>
      <c r="AB41" s="333"/>
      <c r="AC41" s="23"/>
      <c r="AD41" s="2"/>
      <c r="AE41" s="22"/>
      <c r="AF41" s="188"/>
      <c r="AG41" s="195"/>
      <c r="AH41" s="333"/>
      <c r="AI41" s="23"/>
      <c r="AJ41" s="2"/>
      <c r="AK41" s="22"/>
      <c r="AL41" s="188"/>
      <c r="AM41" s="195"/>
      <c r="AN41" s="447"/>
      <c r="AO41" s="23"/>
      <c r="AP41" s="2"/>
      <c r="AQ41" s="22"/>
      <c r="AR41" s="188"/>
      <c r="AS41" s="195"/>
      <c r="AT41" s="333"/>
      <c r="AU41" s="23"/>
      <c r="AV41" s="2"/>
      <c r="AW41" s="22"/>
      <c r="AX41" s="188"/>
      <c r="AY41" s="195"/>
      <c r="AZ41" s="333">
        <v>1</v>
      </c>
      <c r="BA41" s="23"/>
      <c r="BB41" s="2"/>
      <c r="BC41" s="22"/>
      <c r="BD41" s="188"/>
      <c r="BE41" s="195"/>
      <c r="BF41" s="333"/>
      <c r="BG41" s="23"/>
      <c r="BH41" s="2"/>
      <c r="BI41" s="22"/>
      <c r="BJ41" s="188"/>
      <c r="BK41" s="195"/>
      <c r="BL41" s="333"/>
      <c r="BM41" s="23"/>
      <c r="BN41" s="23"/>
      <c r="BO41" s="22"/>
      <c r="BP41" s="188"/>
      <c r="BQ41" s="195"/>
      <c r="BR41" s="333"/>
      <c r="BS41" s="23"/>
      <c r="BT41" s="2"/>
      <c r="BU41" s="22"/>
      <c r="BV41" s="188"/>
      <c r="BW41" s="195"/>
      <c r="BX41" s="447"/>
      <c r="BY41" s="23"/>
      <c r="BZ41" s="23"/>
      <c r="CA41" s="22"/>
      <c r="CB41" s="188"/>
      <c r="CC41" s="195"/>
      <c r="CD41" s="447"/>
      <c r="CE41" s="23"/>
      <c r="CF41" s="22"/>
      <c r="CG41" s="22"/>
      <c r="CH41" s="188"/>
      <c r="CI41" s="199">
        <f t="shared" si="0"/>
        <v>0</v>
      </c>
      <c r="CJ41" s="445">
        <f t="shared" si="0"/>
        <v>1</v>
      </c>
      <c r="CK41" s="172"/>
      <c r="CL41" s="38">
        <v>1</v>
      </c>
      <c r="CM41" s="172"/>
      <c r="CN41" s="190"/>
    </row>
    <row r="42" spans="1:92">
      <c r="A42" s="22">
        <v>38</v>
      </c>
      <c r="B42" s="14" t="s">
        <v>58</v>
      </c>
      <c r="C42" s="201"/>
      <c r="D42" s="444"/>
      <c r="E42" s="14"/>
      <c r="F42" s="2"/>
      <c r="G42" s="3"/>
      <c r="H42" s="185"/>
      <c r="I42" s="206"/>
      <c r="J42" s="455"/>
      <c r="K42" s="23"/>
      <c r="L42" s="2"/>
      <c r="M42" s="23"/>
      <c r="N42" s="186"/>
      <c r="O42" s="207"/>
      <c r="P42" s="457"/>
      <c r="Q42" s="23"/>
      <c r="R42" s="2"/>
      <c r="S42" s="23"/>
      <c r="T42" s="186"/>
      <c r="U42" s="610"/>
      <c r="V42" s="457">
        <v>2</v>
      </c>
      <c r="W42" s="23">
        <v>1</v>
      </c>
      <c r="X42" s="2"/>
      <c r="Y42" s="22"/>
      <c r="Z42" s="188"/>
      <c r="AA42" s="195"/>
      <c r="AB42" s="333"/>
      <c r="AC42" s="23"/>
      <c r="AD42" s="2"/>
      <c r="AE42" s="22"/>
      <c r="AF42" s="188"/>
      <c r="AG42" s="195"/>
      <c r="AH42" s="333"/>
      <c r="AI42" s="23"/>
      <c r="AJ42" s="2"/>
      <c r="AK42" s="22"/>
      <c r="AL42" s="188"/>
      <c r="AM42" s="195"/>
      <c r="AN42" s="447"/>
      <c r="AO42" s="23"/>
      <c r="AP42" s="2"/>
      <c r="AQ42" s="22"/>
      <c r="AR42" s="188"/>
      <c r="AS42" s="195"/>
      <c r="AT42" s="333"/>
      <c r="AU42" s="23">
        <v>1</v>
      </c>
      <c r="AV42" s="2"/>
      <c r="AW42" s="22"/>
      <c r="AX42" s="188"/>
      <c r="AY42" s="195"/>
      <c r="AZ42" s="333"/>
      <c r="BA42" s="23"/>
      <c r="BB42" s="2"/>
      <c r="BC42" s="22"/>
      <c r="BD42" s="188"/>
      <c r="BE42" s="195"/>
      <c r="BF42" s="333">
        <v>1</v>
      </c>
      <c r="BG42" s="23"/>
      <c r="BH42" s="2"/>
      <c r="BI42" s="22"/>
      <c r="BJ42" s="188"/>
      <c r="BK42" s="195"/>
      <c r="BL42" s="333"/>
      <c r="BM42" s="23"/>
      <c r="BN42" s="23"/>
      <c r="BO42" s="22"/>
      <c r="BP42" s="188"/>
      <c r="BQ42" s="195"/>
      <c r="BR42" s="333"/>
      <c r="BS42" s="23"/>
      <c r="BT42" s="2"/>
      <c r="BU42" s="22"/>
      <c r="BV42" s="188"/>
      <c r="BW42" s="195"/>
      <c r="BX42" s="447"/>
      <c r="BY42" s="23"/>
      <c r="BZ42" s="23"/>
      <c r="CA42" s="22"/>
      <c r="CB42" s="188"/>
      <c r="CC42" s="195"/>
      <c r="CD42" s="447"/>
      <c r="CE42" s="23"/>
      <c r="CF42" s="22"/>
      <c r="CG42" s="22"/>
      <c r="CH42" s="188"/>
      <c r="CI42" s="199">
        <f t="shared" si="0"/>
        <v>0</v>
      </c>
      <c r="CJ42" s="445">
        <f t="shared" si="0"/>
        <v>3</v>
      </c>
      <c r="CK42" s="172">
        <v>2</v>
      </c>
      <c r="CL42" s="38"/>
      <c r="CM42" s="172"/>
      <c r="CN42" s="190"/>
    </row>
    <row r="43" spans="1:92">
      <c r="A43" s="22">
        <v>39</v>
      </c>
      <c r="B43" s="14" t="s">
        <v>59</v>
      </c>
      <c r="C43" s="201"/>
      <c r="D43" s="444"/>
      <c r="E43" s="14"/>
      <c r="F43" s="2"/>
      <c r="G43" s="3"/>
      <c r="H43" s="185"/>
      <c r="I43" s="206"/>
      <c r="J43" s="455"/>
      <c r="K43" s="23"/>
      <c r="L43" s="2"/>
      <c r="M43" s="23"/>
      <c r="N43" s="186"/>
      <c r="O43" s="207"/>
      <c r="P43" s="457"/>
      <c r="Q43" s="23"/>
      <c r="R43" s="2"/>
      <c r="S43" s="23"/>
      <c r="T43" s="186"/>
      <c r="U43" s="610">
        <v>1</v>
      </c>
      <c r="V43" s="457"/>
      <c r="W43" s="23"/>
      <c r="X43" s="2"/>
      <c r="Y43" s="22"/>
      <c r="Z43" s="188">
        <v>1</v>
      </c>
      <c r="AA43" s="195"/>
      <c r="AB43" s="333"/>
      <c r="AC43" s="23"/>
      <c r="AD43" s="2"/>
      <c r="AE43" s="22"/>
      <c r="AF43" s="188"/>
      <c r="AG43" s="195"/>
      <c r="AH43" s="333"/>
      <c r="AI43" s="23"/>
      <c r="AJ43" s="2"/>
      <c r="AK43" s="22"/>
      <c r="AL43" s="188"/>
      <c r="AM43" s="195"/>
      <c r="AN43" s="447"/>
      <c r="AO43" s="23"/>
      <c r="AP43" s="2"/>
      <c r="AQ43" s="22"/>
      <c r="AR43" s="188"/>
      <c r="AS43" s="195"/>
      <c r="AT43" s="333"/>
      <c r="AU43" s="23"/>
      <c r="AV43" s="2"/>
      <c r="AW43" s="22"/>
      <c r="AX43" s="188"/>
      <c r="AY43" s="195"/>
      <c r="AZ43" s="333"/>
      <c r="BA43" s="23"/>
      <c r="BB43" s="2"/>
      <c r="BC43" s="22"/>
      <c r="BD43" s="188"/>
      <c r="BE43" s="195"/>
      <c r="BF43" s="333"/>
      <c r="BG43" s="23"/>
      <c r="BH43" s="2"/>
      <c r="BI43" s="22"/>
      <c r="BJ43" s="188"/>
      <c r="BK43" s="195"/>
      <c r="BL43" s="333"/>
      <c r="BM43" s="23"/>
      <c r="BN43" s="23"/>
      <c r="BO43" s="22"/>
      <c r="BP43" s="188"/>
      <c r="BQ43" s="195"/>
      <c r="BR43" s="333"/>
      <c r="BS43" s="23"/>
      <c r="BT43" s="2"/>
      <c r="BU43" s="22"/>
      <c r="BV43" s="188"/>
      <c r="BW43" s="195"/>
      <c r="BX43" s="447"/>
      <c r="BY43" s="23"/>
      <c r="BZ43" s="23"/>
      <c r="CA43" s="22"/>
      <c r="CB43" s="188"/>
      <c r="CC43" s="195"/>
      <c r="CD43" s="447"/>
      <c r="CE43" s="23"/>
      <c r="CF43" s="22"/>
      <c r="CG43" s="22"/>
      <c r="CH43" s="188"/>
      <c r="CI43" s="199">
        <f t="shared" si="0"/>
        <v>1</v>
      </c>
      <c r="CJ43" s="445">
        <f t="shared" si="0"/>
        <v>0</v>
      </c>
      <c r="CK43" s="172"/>
      <c r="CL43" s="38"/>
      <c r="CM43" s="172"/>
      <c r="CN43" s="190">
        <v>1</v>
      </c>
    </row>
    <row r="44" spans="1:92">
      <c r="A44" s="22">
        <v>40</v>
      </c>
      <c r="B44" s="14" t="s">
        <v>187</v>
      </c>
      <c r="C44" s="201"/>
      <c r="D44" s="444"/>
      <c r="E44" s="14"/>
      <c r="F44" s="2"/>
      <c r="G44" s="3"/>
      <c r="H44" s="185"/>
      <c r="I44" s="206"/>
      <c r="J44" s="455"/>
      <c r="K44" s="23"/>
      <c r="L44" s="2"/>
      <c r="M44" s="23"/>
      <c r="N44" s="186"/>
      <c r="O44" s="207"/>
      <c r="P44" s="457"/>
      <c r="Q44" s="23"/>
      <c r="R44" s="2">
        <v>1</v>
      </c>
      <c r="S44" s="23"/>
      <c r="T44" s="186"/>
      <c r="U44" s="610">
        <v>1</v>
      </c>
      <c r="V44" s="457"/>
      <c r="W44" s="23"/>
      <c r="X44" s="2"/>
      <c r="Y44" s="22"/>
      <c r="Z44" s="188"/>
      <c r="AA44" s="195"/>
      <c r="AB44" s="333"/>
      <c r="AC44" s="23"/>
      <c r="AD44" s="2"/>
      <c r="AE44" s="22"/>
      <c r="AF44" s="188"/>
      <c r="AG44" s="195"/>
      <c r="AH44" s="333"/>
      <c r="AI44" s="23"/>
      <c r="AJ44" s="2"/>
      <c r="AK44" s="22"/>
      <c r="AL44" s="188"/>
      <c r="AM44" s="195"/>
      <c r="AN44" s="447"/>
      <c r="AO44" s="23"/>
      <c r="AP44" s="2"/>
      <c r="AQ44" s="22"/>
      <c r="AR44" s="188"/>
      <c r="AS44" s="195"/>
      <c r="AT44" s="333"/>
      <c r="AU44" s="23"/>
      <c r="AV44" s="2"/>
      <c r="AW44" s="22"/>
      <c r="AX44" s="188"/>
      <c r="AY44" s="195"/>
      <c r="AZ44" s="333"/>
      <c r="BA44" s="23"/>
      <c r="BB44" s="2">
        <v>1</v>
      </c>
      <c r="BC44" s="22"/>
      <c r="BD44" s="188"/>
      <c r="BE44" s="195">
        <v>1</v>
      </c>
      <c r="BF44" s="333"/>
      <c r="BG44" s="23"/>
      <c r="BH44" s="2">
        <v>1</v>
      </c>
      <c r="BI44" s="22"/>
      <c r="BJ44" s="188"/>
      <c r="BK44" s="195"/>
      <c r="BL44" s="333"/>
      <c r="BM44" s="23"/>
      <c r="BN44" s="23"/>
      <c r="BO44" s="22"/>
      <c r="BP44" s="188"/>
      <c r="BQ44" s="195"/>
      <c r="BR44" s="333"/>
      <c r="BS44" s="23"/>
      <c r="BT44" s="2"/>
      <c r="BU44" s="22"/>
      <c r="BV44" s="188"/>
      <c r="BW44" s="195"/>
      <c r="BX44" s="447"/>
      <c r="BY44" s="23"/>
      <c r="BZ44" s="23"/>
      <c r="CA44" s="22"/>
      <c r="CB44" s="188"/>
      <c r="CC44" s="195"/>
      <c r="CD44" s="447"/>
      <c r="CE44" s="23"/>
      <c r="CF44" s="22"/>
      <c r="CG44" s="22"/>
      <c r="CH44" s="188"/>
      <c r="CI44" s="199">
        <f t="shared" si="0"/>
        <v>2</v>
      </c>
      <c r="CJ44" s="445">
        <f t="shared" si="0"/>
        <v>0</v>
      </c>
      <c r="CK44" s="172"/>
      <c r="CL44" s="38"/>
      <c r="CM44" s="172"/>
      <c r="CN44" s="190"/>
    </row>
    <row r="45" spans="1:92">
      <c r="A45" s="22">
        <v>41</v>
      </c>
      <c r="B45" s="14" t="s">
        <v>60</v>
      </c>
      <c r="C45" s="201"/>
      <c r="D45" s="444"/>
      <c r="E45" s="14"/>
      <c r="F45" s="2"/>
      <c r="G45" s="3"/>
      <c r="H45" s="185"/>
      <c r="I45" s="206"/>
      <c r="J45" s="455">
        <v>1</v>
      </c>
      <c r="K45" s="23"/>
      <c r="L45" s="2"/>
      <c r="M45" s="23"/>
      <c r="N45" s="186"/>
      <c r="O45" s="207"/>
      <c r="P45" s="457">
        <v>2</v>
      </c>
      <c r="Q45" s="23"/>
      <c r="R45" s="2">
        <v>1</v>
      </c>
      <c r="S45" s="23">
        <v>1</v>
      </c>
      <c r="T45" s="186">
        <v>1</v>
      </c>
      <c r="U45" s="610">
        <v>1</v>
      </c>
      <c r="V45" s="457">
        <v>2</v>
      </c>
      <c r="W45" s="23">
        <v>1</v>
      </c>
      <c r="X45" s="2"/>
      <c r="Y45" s="22">
        <v>2</v>
      </c>
      <c r="Z45" s="188">
        <v>2</v>
      </c>
      <c r="AA45" s="195"/>
      <c r="AB45" s="333">
        <v>1</v>
      </c>
      <c r="AC45" s="23"/>
      <c r="AD45" s="2"/>
      <c r="AE45" s="22"/>
      <c r="AF45" s="188"/>
      <c r="AG45" s="195"/>
      <c r="AH45" s="333"/>
      <c r="AI45" s="23"/>
      <c r="AJ45" s="2"/>
      <c r="AK45" s="22"/>
      <c r="AL45" s="188"/>
      <c r="AM45" s="195"/>
      <c r="AN45" s="447"/>
      <c r="AO45" s="23"/>
      <c r="AP45" s="2"/>
      <c r="AQ45" s="22"/>
      <c r="AR45" s="188"/>
      <c r="AS45" s="195"/>
      <c r="AT45" s="333"/>
      <c r="AU45" s="23"/>
      <c r="AV45" s="2"/>
      <c r="AW45" s="22"/>
      <c r="AX45" s="188"/>
      <c r="AY45" s="195"/>
      <c r="AZ45" s="333"/>
      <c r="BA45" s="23"/>
      <c r="BB45" s="2"/>
      <c r="BC45" s="22">
        <v>1</v>
      </c>
      <c r="BD45" s="188"/>
      <c r="BE45" s="195"/>
      <c r="BF45" s="333">
        <v>2</v>
      </c>
      <c r="BG45" s="23">
        <v>1</v>
      </c>
      <c r="BH45" s="2"/>
      <c r="BI45" s="22"/>
      <c r="BJ45" s="188">
        <v>2</v>
      </c>
      <c r="BK45" s="195"/>
      <c r="BL45" s="333"/>
      <c r="BM45" s="23"/>
      <c r="BN45" s="23"/>
      <c r="BO45" s="22"/>
      <c r="BP45" s="188"/>
      <c r="BQ45" s="195"/>
      <c r="BR45" s="333"/>
      <c r="BS45" s="23"/>
      <c r="BT45" s="2">
        <v>1</v>
      </c>
      <c r="BU45" s="22"/>
      <c r="BV45" s="188">
        <v>1</v>
      </c>
      <c r="BW45" s="195"/>
      <c r="BX45" s="447"/>
      <c r="BY45" s="23"/>
      <c r="BZ45" s="23"/>
      <c r="CA45" s="22"/>
      <c r="CB45" s="188"/>
      <c r="CC45" s="195"/>
      <c r="CD45" s="447"/>
      <c r="CE45" s="23"/>
      <c r="CF45" s="22"/>
      <c r="CG45" s="22"/>
      <c r="CH45" s="188"/>
      <c r="CI45" s="199">
        <f t="shared" si="0"/>
        <v>1</v>
      </c>
      <c r="CJ45" s="445">
        <f t="shared" si="0"/>
        <v>8</v>
      </c>
      <c r="CK45" s="172">
        <v>2</v>
      </c>
      <c r="CL45" s="38">
        <v>2</v>
      </c>
      <c r="CM45" s="172">
        <v>4</v>
      </c>
      <c r="CN45" s="190">
        <v>6</v>
      </c>
    </row>
    <row r="46" spans="1:92">
      <c r="A46" s="22">
        <v>42</v>
      </c>
      <c r="B46" s="14" t="s">
        <v>61</v>
      </c>
      <c r="C46" s="201"/>
      <c r="D46" s="444"/>
      <c r="E46" s="14"/>
      <c r="F46" s="2"/>
      <c r="G46" s="3"/>
      <c r="H46" s="185"/>
      <c r="I46" s="206"/>
      <c r="J46" s="455"/>
      <c r="K46" s="23"/>
      <c r="L46" s="2"/>
      <c r="M46" s="23">
        <v>1</v>
      </c>
      <c r="N46" s="186"/>
      <c r="O46" s="207"/>
      <c r="P46" s="457"/>
      <c r="Q46" s="23"/>
      <c r="R46" s="2">
        <v>1</v>
      </c>
      <c r="S46" s="23"/>
      <c r="T46" s="186">
        <v>1</v>
      </c>
      <c r="U46" s="610">
        <v>1</v>
      </c>
      <c r="V46" s="457">
        <v>1</v>
      </c>
      <c r="W46" s="23">
        <v>1</v>
      </c>
      <c r="X46" s="2">
        <v>2</v>
      </c>
      <c r="Y46" s="22">
        <v>2</v>
      </c>
      <c r="Z46" s="188">
        <v>1</v>
      </c>
      <c r="AA46" s="195"/>
      <c r="AB46" s="333"/>
      <c r="AC46" s="23"/>
      <c r="AD46" s="2"/>
      <c r="AE46" s="22"/>
      <c r="AF46" s="188">
        <v>1</v>
      </c>
      <c r="AG46" s="195"/>
      <c r="AH46" s="333"/>
      <c r="AI46" s="23"/>
      <c r="AJ46" s="2"/>
      <c r="AK46" s="22"/>
      <c r="AL46" s="188"/>
      <c r="AM46" s="195"/>
      <c r="AN46" s="447"/>
      <c r="AO46" s="23"/>
      <c r="AP46" s="2"/>
      <c r="AQ46" s="22"/>
      <c r="AR46" s="188"/>
      <c r="AS46" s="195"/>
      <c r="AT46" s="333"/>
      <c r="AU46" s="23"/>
      <c r="AV46" s="2"/>
      <c r="AW46" s="22"/>
      <c r="AX46" s="188"/>
      <c r="AY46" s="195"/>
      <c r="AZ46" s="333"/>
      <c r="BA46" s="23"/>
      <c r="BB46" s="2"/>
      <c r="BC46" s="22"/>
      <c r="BD46" s="188"/>
      <c r="BE46" s="195"/>
      <c r="BF46" s="333"/>
      <c r="BG46" s="23"/>
      <c r="BH46" s="2"/>
      <c r="BI46" s="22"/>
      <c r="BJ46" s="188">
        <v>1</v>
      </c>
      <c r="BK46" s="195"/>
      <c r="BL46" s="333"/>
      <c r="BM46" s="23"/>
      <c r="BN46" s="23"/>
      <c r="BO46" s="22"/>
      <c r="BP46" s="188"/>
      <c r="BQ46" s="195"/>
      <c r="BR46" s="333"/>
      <c r="BS46" s="23"/>
      <c r="BT46" s="2"/>
      <c r="BU46" s="22"/>
      <c r="BV46" s="188"/>
      <c r="BW46" s="195"/>
      <c r="BX46" s="447"/>
      <c r="BY46" s="23"/>
      <c r="BZ46" s="23"/>
      <c r="CA46" s="22"/>
      <c r="CB46" s="188"/>
      <c r="CC46" s="195"/>
      <c r="CD46" s="447"/>
      <c r="CE46" s="23"/>
      <c r="CF46" s="22"/>
      <c r="CG46" s="22"/>
      <c r="CH46" s="188"/>
      <c r="CI46" s="199">
        <f t="shared" si="0"/>
        <v>1</v>
      </c>
      <c r="CJ46" s="445">
        <f t="shared" si="0"/>
        <v>1</v>
      </c>
      <c r="CK46" s="172">
        <v>1</v>
      </c>
      <c r="CL46" s="38">
        <v>3</v>
      </c>
      <c r="CM46" s="172">
        <v>3</v>
      </c>
      <c r="CN46" s="190">
        <v>4</v>
      </c>
    </row>
    <row r="47" spans="1:92">
      <c r="A47" s="22">
        <v>43</v>
      </c>
      <c r="B47" s="14" t="s">
        <v>62</v>
      </c>
      <c r="C47" s="201"/>
      <c r="D47" s="444"/>
      <c r="E47" s="14"/>
      <c r="F47" s="2"/>
      <c r="G47" s="3"/>
      <c r="H47" s="185"/>
      <c r="I47" s="206"/>
      <c r="J47" s="455"/>
      <c r="K47" s="23"/>
      <c r="L47" s="2"/>
      <c r="M47" s="23"/>
      <c r="N47" s="186"/>
      <c r="O47" s="207"/>
      <c r="P47" s="457"/>
      <c r="Q47" s="23"/>
      <c r="R47" s="2"/>
      <c r="S47" s="23"/>
      <c r="T47" s="186"/>
      <c r="U47" s="610"/>
      <c r="V47" s="457"/>
      <c r="W47" s="23"/>
      <c r="X47" s="2"/>
      <c r="Y47" s="22"/>
      <c r="Z47" s="188"/>
      <c r="AA47" s="195"/>
      <c r="AB47" s="333"/>
      <c r="AC47" s="23"/>
      <c r="AD47" s="2"/>
      <c r="AE47" s="22"/>
      <c r="AF47" s="188"/>
      <c r="AG47" s="195"/>
      <c r="AH47" s="333"/>
      <c r="AI47" s="23"/>
      <c r="AJ47" s="2"/>
      <c r="AK47" s="22"/>
      <c r="AL47" s="188"/>
      <c r="AM47" s="195"/>
      <c r="AN47" s="447"/>
      <c r="AO47" s="23"/>
      <c r="AP47" s="2"/>
      <c r="AQ47" s="22"/>
      <c r="AR47" s="188"/>
      <c r="AS47" s="195"/>
      <c r="AT47" s="333"/>
      <c r="AU47" s="23"/>
      <c r="AV47" s="2"/>
      <c r="AW47" s="22"/>
      <c r="AX47" s="188"/>
      <c r="AY47" s="195"/>
      <c r="AZ47" s="333"/>
      <c r="BA47" s="23"/>
      <c r="BB47" s="2"/>
      <c r="BC47" s="22"/>
      <c r="BD47" s="188"/>
      <c r="BE47" s="195"/>
      <c r="BF47" s="333">
        <v>1</v>
      </c>
      <c r="BG47" s="23"/>
      <c r="BH47" s="2"/>
      <c r="BI47" s="22"/>
      <c r="BJ47" s="188"/>
      <c r="BK47" s="195"/>
      <c r="BL47" s="333"/>
      <c r="BM47" s="23"/>
      <c r="BN47" s="23"/>
      <c r="BO47" s="22"/>
      <c r="BP47" s="188"/>
      <c r="BQ47" s="195"/>
      <c r="BR47" s="333"/>
      <c r="BS47" s="23"/>
      <c r="BT47" s="2"/>
      <c r="BU47" s="22"/>
      <c r="BV47" s="188"/>
      <c r="BW47" s="195"/>
      <c r="BX47" s="447"/>
      <c r="BY47" s="23"/>
      <c r="BZ47" s="23"/>
      <c r="CA47" s="22"/>
      <c r="CB47" s="188"/>
      <c r="CC47" s="195"/>
      <c r="CD47" s="447"/>
      <c r="CE47" s="23"/>
      <c r="CF47" s="22"/>
      <c r="CG47" s="22"/>
      <c r="CH47" s="188"/>
      <c r="CI47" s="199">
        <f t="shared" si="0"/>
        <v>0</v>
      </c>
      <c r="CJ47" s="445">
        <f t="shared" si="0"/>
        <v>1</v>
      </c>
      <c r="CK47" s="172"/>
      <c r="CL47" s="38"/>
      <c r="CM47" s="172"/>
      <c r="CN47" s="190"/>
    </row>
    <row r="48" spans="1:92">
      <c r="A48" s="22">
        <v>44</v>
      </c>
      <c r="B48" s="14" t="s">
        <v>63</v>
      </c>
      <c r="C48" s="201"/>
      <c r="D48" s="444"/>
      <c r="E48" s="14"/>
      <c r="F48" s="2"/>
      <c r="G48" s="3"/>
      <c r="H48" s="185"/>
      <c r="I48" s="206"/>
      <c r="J48" s="455"/>
      <c r="K48" s="23"/>
      <c r="L48" s="2"/>
      <c r="M48" s="23"/>
      <c r="N48" s="186"/>
      <c r="O48" s="207"/>
      <c r="P48" s="457"/>
      <c r="Q48" s="23"/>
      <c r="R48" s="2"/>
      <c r="S48" s="23"/>
      <c r="T48" s="186">
        <v>1</v>
      </c>
      <c r="U48" s="610">
        <v>1</v>
      </c>
      <c r="V48" s="457"/>
      <c r="W48" s="23">
        <v>2</v>
      </c>
      <c r="X48" s="2"/>
      <c r="Y48" s="22"/>
      <c r="Z48" s="188">
        <v>2</v>
      </c>
      <c r="AA48" s="195"/>
      <c r="AB48" s="333"/>
      <c r="AC48" s="23"/>
      <c r="AD48" s="2"/>
      <c r="AE48" s="22"/>
      <c r="AF48" s="188">
        <v>1</v>
      </c>
      <c r="AG48" s="195"/>
      <c r="AH48" s="333"/>
      <c r="AI48" s="23"/>
      <c r="AJ48" s="2"/>
      <c r="AK48" s="22"/>
      <c r="AL48" s="188"/>
      <c r="AM48" s="195"/>
      <c r="AN48" s="447"/>
      <c r="AO48" s="23"/>
      <c r="AP48" s="2"/>
      <c r="AQ48" s="22"/>
      <c r="AR48" s="188"/>
      <c r="AS48" s="195"/>
      <c r="AT48" s="333">
        <v>1</v>
      </c>
      <c r="AU48" s="23"/>
      <c r="AV48" s="2"/>
      <c r="AW48" s="22"/>
      <c r="AX48" s="188">
        <v>1</v>
      </c>
      <c r="AY48" s="195">
        <v>1</v>
      </c>
      <c r="AZ48" s="333"/>
      <c r="BA48" s="23"/>
      <c r="BB48" s="2"/>
      <c r="BC48" s="22">
        <v>1</v>
      </c>
      <c r="BD48" s="188">
        <v>1</v>
      </c>
      <c r="BE48" s="195"/>
      <c r="BF48" s="333"/>
      <c r="BG48" s="23"/>
      <c r="BH48" s="2"/>
      <c r="BI48" s="22">
        <v>1</v>
      </c>
      <c r="BJ48" s="188"/>
      <c r="BK48" s="195"/>
      <c r="BL48" s="333"/>
      <c r="BM48" s="23"/>
      <c r="BN48" s="23"/>
      <c r="BO48" s="22"/>
      <c r="BP48" s="188"/>
      <c r="BQ48" s="195"/>
      <c r="BR48" s="333"/>
      <c r="BS48" s="23"/>
      <c r="BT48" s="2"/>
      <c r="BU48" s="22"/>
      <c r="BV48" s="188"/>
      <c r="BW48" s="195"/>
      <c r="BX48" s="447"/>
      <c r="BY48" s="23"/>
      <c r="BZ48" s="23"/>
      <c r="CA48" s="22"/>
      <c r="CB48" s="188"/>
      <c r="CC48" s="195"/>
      <c r="CD48" s="447"/>
      <c r="CE48" s="23"/>
      <c r="CF48" s="22"/>
      <c r="CG48" s="22"/>
      <c r="CH48" s="188"/>
      <c r="CI48" s="199">
        <f t="shared" si="0"/>
        <v>2</v>
      </c>
      <c r="CJ48" s="445">
        <f t="shared" si="0"/>
        <v>1</v>
      </c>
      <c r="CK48" s="172">
        <v>2</v>
      </c>
      <c r="CL48" s="38"/>
      <c r="CM48" s="172">
        <v>2</v>
      </c>
      <c r="CN48" s="190">
        <v>6</v>
      </c>
    </row>
    <row r="49" spans="1:92">
      <c r="A49" s="22">
        <v>45</v>
      </c>
      <c r="B49" s="14" t="s">
        <v>64</v>
      </c>
      <c r="C49" s="201"/>
      <c r="D49" s="444"/>
      <c r="E49" s="14"/>
      <c r="F49" s="2"/>
      <c r="G49" s="3"/>
      <c r="H49" s="185"/>
      <c r="I49" s="206"/>
      <c r="J49" s="455"/>
      <c r="K49" s="23"/>
      <c r="L49" s="2"/>
      <c r="M49" s="23"/>
      <c r="N49" s="186"/>
      <c r="O49" s="207"/>
      <c r="P49" s="457"/>
      <c r="Q49" s="23"/>
      <c r="R49" s="2"/>
      <c r="S49" s="23"/>
      <c r="T49" s="186"/>
      <c r="U49" s="610"/>
      <c r="V49" s="457"/>
      <c r="W49" s="23"/>
      <c r="X49" s="2">
        <v>1</v>
      </c>
      <c r="Y49" s="22">
        <v>1</v>
      </c>
      <c r="Z49" s="188"/>
      <c r="AA49" s="195"/>
      <c r="AB49" s="333"/>
      <c r="AC49" s="23"/>
      <c r="AD49" s="2"/>
      <c r="AE49" s="22"/>
      <c r="AF49" s="188"/>
      <c r="AG49" s="195"/>
      <c r="AH49" s="333"/>
      <c r="AI49" s="23"/>
      <c r="AJ49" s="2"/>
      <c r="AK49" s="22"/>
      <c r="AL49" s="188"/>
      <c r="AM49" s="195"/>
      <c r="AN49" s="447"/>
      <c r="AO49" s="23"/>
      <c r="AP49" s="2"/>
      <c r="AQ49" s="22"/>
      <c r="AR49" s="188"/>
      <c r="AS49" s="195"/>
      <c r="AT49" s="333"/>
      <c r="AU49" s="23"/>
      <c r="AV49" s="2">
        <v>1</v>
      </c>
      <c r="AW49" s="22"/>
      <c r="AX49" s="188"/>
      <c r="AY49" s="195"/>
      <c r="AZ49" s="333"/>
      <c r="BA49" s="23"/>
      <c r="BB49" s="2"/>
      <c r="BC49" s="22"/>
      <c r="BD49" s="188"/>
      <c r="BE49" s="195"/>
      <c r="BF49" s="333"/>
      <c r="BG49" s="23"/>
      <c r="BH49" s="2">
        <v>1</v>
      </c>
      <c r="BI49" s="22"/>
      <c r="BJ49" s="188"/>
      <c r="BK49" s="195"/>
      <c r="BL49" s="333"/>
      <c r="BM49" s="23"/>
      <c r="BN49" s="23"/>
      <c r="BO49" s="22"/>
      <c r="BP49" s="188"/>
      <c r="BQ49" s="195"/>
      <c r="BR49" s="333"/>
      <c r="BS49" s="23"/>
      <c r="BT49" s="2"/>
      <c r="BU49" s="22"/>
      <c r="BV49" s="188"/>
      <c r="BW49" s="195"/>
      <c r="BX49" s="447"/>
      <c r="BY49" s="23"/>
      <c r="BZ49" s="23"/>
      <c r="CA49" s="22"/>
      <c r="CB49" s="188"/>
      <c r="CC49" s="195"/>
      <c r="CD49" s="447"/>
      <c r="CE49" s="23"/>
      <c r="CF49" s="22"/>
      <c r="CG49" s="22"/>
      <c r="CH49" s="188"/>
      <c r="CI49" s="199">
        <f t="shared" si="0"/>
        <v>0</v>
      </c>
      <c r="CJ49" s="445">
        <f t="shared" si="0"/>
        <v>0</v>
      </c>
      <c r="CK49" s="172"/>
      <c r="CL49" s="38">
        <v>2</v>
      </c>
      <c r="CM49" s="172">
        <v>1</v>
      </c>
      <c r="CN49" s="190"/>
    </row>
    <row r="50" spans="1:92">
      <c r="A50" s="22">
        <v>46</v>
      </c>
      <c r="B50" s="14" t="s">
        <v>65</v>
      </c>
      <c r="C50" s="201"/>
      <c r="D50" s="444"/>
      <c r="E50" s="14"/>
      <c r="F50" s="2"/>
      <c r="G50" s="3"/>
      <c r="H50" s="185"/>
      <c r="I50" s="206"/>
      <c r="J50" s="455"/>
      <c r="K50" s="23"/>
      <c r="L50" s="2"/>
      <c r="M50" s="23"/>
      <c r="N50" s="186"/>
      <c r="O50" s="207"/>
      <c r="P50" s="457">
        <v>1</v>
      </c>
      <c r="Q50" s="23"/>
      <c r="R50" s="2">
        <v>1</v>
      </c>
      <c r="S50" s="23"/>
      <c r="T50" s="186">
        <v>1</v>
      </c>
      <c r="U50" s="610">
        <v>1</v>
      </c>
      <c r="V50" s="457"/>
      <c r="W50" s="23"/>
      <c r="X50" s="2"/>
      <c r="Y50" s="25"/>
      <c r="Z50" s="189"/>
      <c r="AA50" s="195"/>
      <c r="AB50" s="333"/>
      <c r="AC50" s="23"/>
      <c r="AD50" s="2"/>
      <c r="AE50" s="22"/>
      <c r="AF50" s="188"/>
      <c r="AG50" s="195"/>
      <c r="AH50" s="333"/>
      <c r="AI50" s="23"/>
      <c r="AJ50" s="2"/>
      <c r="AK50" s="22"/>
      <c r="AL50" s="188"/>
      <c r="AM50" s="195"/>
      <c r="AN50" s="447"/>
      <c r="AO50" s="23"/>
      <c r="AP50" s="2"/>
      <c r="AQ50" s="22"/>
      <c r="AR50" s="188"/>
      <c r="AS50" s="195"/>
      <c r="AT50" s="333"/>
      <c r="AU50" s="23"/>
      <c r="AV50" s="2"/>
      <c r="AW50" s="22"/>
      <c r="AX50" s="188"/>
      <c r="AY50" s="195"/>
      <c r="AZ50" s="333"/>
      <c r="BA50" s="23"/>
      <c r="BB50" s="2"/>
      <c r="BC50" s="22"/>
      <c r="BD50" s="188">
        <v>1</v>
      </c>
      <c r="BE50" s="195"/>
      <c r="BF50" s="333"/>
      <c r="BG50" s="23">
        <v>1</v>
      </c>
      <c r="BH50" s="2"/>
      <c r="BI50" s="22"/>
      <c r="BJ50" s="188">
        <v>1</v>
      </c>
      <c r="BK50" s="195"/>
      <c r="BL50" s="333"/>
      <c r="BM50" s="23"/>
      <c r="BN50" s="23"/>
      <c r="BO50" s="22"/>
      <c r="BP50" s="188"/>
      <c r="BQ50" s="195"/>
      <c r="BR50" s="333"/>
      <c r="BS50" s="23"/>
      <c r="BT50" s="2"/>
      <c r="BU50" s="22"/>
      <c r="BV50" s="188"/>
      <c r="BW50" s="195"/>
      <c r="BX50" s="447"/>
      <c r="BY50" s="23"/>
      <c r="BZ50" s="23"/>
      <c r="CA50" s="22"/>
      <c r="CB50" s="188"/>
      <c r="CC50" s="195"/>
      <c r="CD50" s="447"/>
      <c r="CE50" s="23"/>
      <c r="CF50" s="22"/>
      <c r="CG50" s="22"/>
      <c r="CH50" s="188"/>
      <c r="CI50" s="199">
        <f t="shared" si="0"/>
        <v>1</v>
      </c>
      <c r="CJ50" s="445">
        <f t="shared" si="0"/>
        <v>1</v>
      </c>
      <c r="CK50" s="172">
        <v>1</v>
      </c>
      <c r="CL50" s="38">
        <v>2</v>
      </c>
      <c r="CM50" s="172"/>
      <c r="CN50" s="190">
        <v>3</v>
      </c>
    </row>
    <row r="51" spans="1:92">
      <c r="A51" s="22">
        <v>47</v>
      </c>
      <c r="B51" s="14" t="s">
        <v>66</v>
      </c>
      <c r="C51" s="201"/>
      <c r="D51" s="444"/>
      <c r="E51" s="14"/>
      <c r="F51" s="2"/>
      <c r="G51" s="3"/>
      <c r="H51" s="185"/>
      <c r="I51" s="206"/>
      <c r="J51" s="455"/>
      <c r="K51" s="23"/>
      <c r="L51" s="2"/>
      <c r="M51" s="23"/>
      <c r="N51" s="186"/>
      <c r="O51" s="207"/>
      <c r="P51" s="457"/>
      <c r="Q51" s="23"/>
      <c r="R51" s="2"/>
      <c r="S51" s="23">
        <v>1</v>
      </c>
      <c r="T51" s="186"/>
      <c r="U51" s="610"/>
      <c r="V51" s="457"/>
      <c r="W51" s="23">
        <v>1</v>
      </c>
      <c r="X51" s="2"/>
      <c r="Y51" s="25"/>
      <c r="Z51" s="189"/>
      <c r="AA51" s="195"/>
      <c r="AB51" s="333"/>
      <c r="AC51" s="23"/>
      <c r="AD51" s="2"/>
      <c r="AE51" s="22"/>
      <c r="AF51" s="188"/>
      <c r="AG51" s="195"/>
      <c r="AH51" s="333"/>
      <c r="AI51" s="23"/>
      <c r="AJ51" s="2"/>
      <c r="AK51" s="22"/>
      <c r="AL51" s="188"/>
      <c r="AM51" s="195"/>
      <c r="AN51" s="447"/>
      <c r="AO51" s="23"/>
      <c r="AP51" s="2"/>
      <c r="AQ51" s="22"/>
      <c r="AR51" s="188"/>
      <c r="AS51" s="195"/>
      <c r="AT51" s="333"/>
      <c r="AU51" s="23"/>
      <c r="AV51" s="2"/>
      <c r="AW51" s="22"/>
      <c r="AX51" s="188"/>
      <c r="AY51" s="195"/>
      <c r="AZ51" s="333"/>
      <c r="BA51" s="23"/>
      <c r="BB51" s="2"/>
      <c r="BC51" s="22"/>
      <c r="BD51" s="188"/>
      <c r="BE51" s="195">
        <v>1</v>
      </c>
      <c r="BF51" s="333"/>
      <c r="BG51" s="23"/>
      <c r="BH51" s="2"/>
      <c r="BI51" s="22"/>
      <c r="BJ51" s="188"/>
      <c r="BK51" s="195"/>
      <c r="BL51" s="333"/>
      <c r="BM51" s="23"/>
      <c r="BN51" s="23"/>
      <c r="BO51" s="22"/>
      <c r="BP51" s="188"/>
      <c r="BQ51" s="195"/>
      <c r="BR51" s="333"/>
      <c r="BS51" s="23"/>
      <c r="BT51" s="2"/>
      <c r="BU51" s="22"/>
      <c r="BV51" s="188"/>
      <c r="BW51" s="195"/>
      <c r="BX51" s="447"/>
      <c r="BY51" s="23"/>
      <c r="BZ51" s="23"/>
      <c r="CA51" s="22"/>
      <c r="CB51" s="188"/>
      <c r="CC51" s="195"/>
      <c r="CD51" s="447"/>
      <c r="CE51" s="23"/>
      <c r="CF51" s="22"/>
      <c r="CG51" s="22"/>
      <c r="CH51" s="188"/>
      <c r="CI51" s="199">
        <f t="shared" si="0"/>
        <v>1</v>
      </c>
      <c r="CJ51" s="445">
        <f t="shared" si="0"/>
        <v>0</v>
      </c>
      <c r="CK51" s="172">
        <v>1</v>
      </c>
      <c r="CL51" s="38"/>
      <c r="CM51" s="172">
        <v>1</v>
      </c>
      <c r="CN51" s="190"/>
    </row>
    <row r="52" spans="1:92">
      <c r="A52" s="22">
        <v>48</v>
      </c>
      <c r="B52" s="14" t="s">
        <v>67</v>
      </c>
      <c r="C52" s="201"/>
      <c r="D52" s="444"/>
      <c r="E52" s="14"/>
      <c r="F52" s="2"/>
      <c r="G52" s="3"/>
      <c r="H52" s="185"/>
      <c r="I52" s="206"/>
      <c r="J52" s="455"/>
      <c r="K52" s="23"/>
      <c r="L52" s="2"/>
      <c r="M52" s="23"/>
      <c r="N52" s="186"/>
      <c r="O52" s="207"/>
      <c r="P52" s="457"/>
      <c r="Q52" s="23"/>
      <c r="R52" s="2"/>
      <c r="S52" s="23"/>
      <c r="T52" s="186"/>
      <c r="U52" s="610"/>
      <c r="V52" s="457"/>
      <c r="W52" s="23">
        <v>1</v>
      </c>
      <c r="X52" s="2"/>
      <c r="Y52" s="25">
        <v>2</v>
      </c>
      <c r="Z52" s="189"/>
      <c r="AA52" s="195"/>
      <c r="AB52" s="333"/>
      <c r="AC52" s="23"/>
      <c r="AD52" s="2"/>
      <c r="AE52" s="22"/>
      <c r="AF52" s="188"/>
      <c r="AG52" s="195"/>
      <c r="AH52" s="333">
        <v>1</v>
      </c>
      <c r="AI52" s="23"/>
      <c r="AJ52" s="2"/>
      <c r="AK52" s="22"/>
      <c r="AL52" s="188"/>
      <c r="AM52" s="195"/>
      <c r="AN52" s="447"/>
      <c r="AO52" s="23"/>
      <c r="AP52" s="2"/>
      <c r="AQ52" s="22"/>
      <c r="AR52" s="188"/>
      <c r="AS52" s="195"/>
      <c r="AT52" s="333"/>
      <c r="AU52" s="23">
        <v>1</v>
      </c>
      <c r="AV52" s="2"/>
      <c r="AW52" s="22"/>
      <c r="AX52" s="188"/>
      <c r="AY52" s="195"/>
      <c r="AZ52" s="333"/>
      <c r="BA52" s="23"/>
      <c r="BB52" s="2"/>
      <c r="BC52" s="22">
        <v>1</v>
      </c>
      <c r="BD52" s="188"/>
      <c r="BE52" s="195"/>
      <c r="BF52" s="333">
        <v>1</v>
      </c>
      <c r="BG52" s="23"/>
      <c r="BH52" s="2"/>
      <c r="BI52" s="22"/>
      <c r="BJ52" s="188"/>
      <c r="BK52" s="195"/>
      <c r="BL52" s="333"/>
      <c r="BM52" s="23"/>
      <c r="BN52" s="23"/>
      <c r="BO52" s="22"/>
      <c r="BP52" s="188"/>
      <c r="BQ52" s="195"/>
      <c r="BR52" s="333"/>
      <c r="BS52" s="23"/>
      <c r="BT52" s="2"/>
      <c r="BU52" s="22"/>
      <c r="BV52" s="188"/>
      <c r="BW52" s="195"/>
      <c r="BX52" s="447"/>
      <c r="BY52" s="23"/>
      <c r="BZ52" s="23"/>
      <c r="CA52" s="22"/>
      <c r="CB52" s="188"/>
      <c r="CC52" s="195"/>
      <c r="CD52" s="447"/>
      <c r="CE52" s="23"/>
      <c r="CF52" s="22"/>
      <c r="CG52" s="22"/>
      <c r="CH52" s="188"/>
      <c r="CI52" s="199">
        <f t="shared" si="0"/>
        <v>0</v>
      </c>
      <c r="CJ52" s="445">
        <f t="shared" si="0"/>
        <v>2</v>
      </c>
      <c r="CK52" s="172">
        <v>2</v>
      </c>
      <c r="CL52" s="38"/>
      <c r="CM52" s="172">
        <v>3</v>
      </c>
      <c r="CN52" s="190"/>
    </row>
    <row r="53" spans="1:92">
      <c r="A53" s="22">
        <v>49</v>
      </c>
      <c r="B53" s="14" t="s">
        <v>68</v>
      </c>
      <c r="C53" s="201"/>
      <c r="D53" s="444"/>
      <c r="E53" s="14"/>
      <c r="F53" s="2"/>
      <c r="G53" s="3"/>
      <c r="H53" s="185"/>
      <c r="I53" s="206"/>
      <c r="J53" s="455"/>
      <c r="K53" s="23"/>
      <c r="L53" s="2"/>
      <c r="M53" s="23"/>
      <c r="N53" s="186"/>
      <c r="O53" s="207"/>
      <c r="P53" s="457"/>
      <c r="Q53" s="23"/>
      <c r="R53" s="2">
        <v>1</v>
      </c>
      <c r="S53" s="23"/>
      <c r="T53" s="186"/>
      <c r="U53" s="610">
        <v>1</v>
      </c>
      <c r="V53" s="457">
        <v>1</v>
      </c>
      <c r="W53" s="23">
        <v>1</v>
      </c>
      <c r="X53" s="2">
        <v>2</v>
      </c>
      <c r="Y53" s="25"/>
      <c r="Z53" s="189">
        <v>1</v>
      </c>
      <c r="AA53" s="195"/>
      <c r="AB53" s="333"/>
      <c r="AC53" s="23"/>
      <c r="AD53" s="2"/>
      <c r="AE53" s="22"/>
      <c r="AF53" s="188">
        <v>1</v>
      </c>
      <c r="AG53" s="195"/>
      <c r="AH53" s="333"/>
      <c r="AI53" s="23"/>
      <c r="AJ53" s="2"/>
      <c r="AK53" s="22"/>
      <c r="AL53" s="188"/>
      <c r="AM53" s="195"/>
      <c r="AN53" s="447"/>
      <c r="AO53" s="23"/>
      <c r="AP53" s="2"/>
      <c r="AQ53" s="22"/>
      <c r="AR53" s="188"/>
      <c r="AS53" s="195"/>
      <c r="AT53" s="333">
        <v>1</v>
      </c>
      <c r="AU53" s="23"/>
      <c r="AV53" s="2"/>
      <c r="AW53" s="22"/>
      <c r="AX53" s="188"/>
      <c r="AY53" s="195"/>
      <c r="AZ53" s="333"/>
      <c r="BA53" s="23">
        <v>1</v>
      </c>
      <c r="BB53" s="2"/>
      <c r="BC53" s="22"/>
      <c r="BD53" s="188"/>
      <c r="BE53" s="195"/>
      <c r="BF53" s="333"/>
      <c r="BG53" s="23"/>
      <c r="BH53" s="2"/>
      <c r="BI53" s="22"/>
      <c r="BJ53" s="188"/>
      <c r="BK53" s="195"/>
      <c r="BL53" s="333"/>
      <c r="BM53" s="23"/>
      <c r="BN53" s="23"/>
      <c r="BO53" s="22"/>
      <c r="BP53" s="188"/>
      <c r="BQ53" s="195"/>
      <c r="BR53" s="333"/>
      <c r="BS53" s="23"/>
      <c r="BT53" s="2"/>
      <c r="BU53" s="22"/>
      <c r="BV53" s="188"/>
      <c r="BW53" s="195"/>
      <c r="BX53" s="447"/>
      <c r="BY53" s="23"/>
      <c r="BZ53" s="23"/>
      <c r="CA53" s="22"/>
      <c r="CB53" s="188"/>
      <c r="CC53" s="195"/>
      <c r="CD53" s="447"/>
      <c r="CE53" s="23"/>
      <c r="CF53" s="22"/>
      <c r="CG53" s="22"/>
      <c r="CH53" s="188"/>
      <c r="CI53" s="199">
        <f t="shared" si="0"/>
        <v>1</v>
      </c>
      <c r="CJ53" s="445">
        <f t="shared" si="0"/>
        <v>2</v>
      </c>
      <c r="CK53" s="172">
        <v>2</v>
      </c>
      <c r="CL53" s="38">
        <v>4</v>
      </c>
      <c r="CM53" s="172"/>
      <c r="CN53" s="190">
        <v>2</v>
      </c>
    </row>
    <row r="54" spans="1:92">
      <c r="A54" s="22">
        <v>50</v>
      </c>
      <c r="B54" s="14" t="s">
        <v>69</v>
      </c>
      <c r="C54" s="201"/>
      <c r="D54" s="444"/>
      <c r="E54" s="14"/>
      <c r="F54" s="2"/>
      <c r="G54" s="3"/>
      <c r="H54" s="185"/>
      <c r="I54" s="206"/>
      <c r="J54" s="455"/>
      <c r="K54" s="23"/>
      <c r="L54" s="2"/>
      <c r="M54" s="23"/>
      <c r="N54" s="186"/>
      <c r="O54" s="207"/>
      <c r="P54" s="457"/>
      <c r="Q54" s="23"/>
      <c r="R54" s="2"/>
      <c r="S54" s="23"/>
      <c r="T54" s="186"/>
      <c r="U54" s="610">
        <v>1</v>
      </c>
      <c r="V54" s="457">
        <v>2</v>
      </c>
      <c r="W54" s="23">
        <v>1</v>
      </c>
      <c r="X54" s="2">
        <v>1</v>
      </c>
      <c r="Y54" s="25">
        <v>1</v>
      </c>
      <c r="Z54" s="189"/>
      <c r="AA54" s="195"/>
      <c r="AB54" s="333"/>
      <c r="AC54" s="23"/>
      <c r="AD54" s="2">
        <v>1</v>
      </c>
      <c r="AE54" s="22"/>
      <c r="AF54" s="188"/>
      <c r="AG54" s="195"/>
      <c r="AH54" s="333"/>
      <c r="AI54" s="23"/>
      <c r="AJ54" s="2"/>
      <c r="AK54" s="22"/>
      <c r="AL54" s="188"/>
      <c r="AM54" s="195"/>
      <c r="AN54" s="447"/>
      <c r="AO54" s="23"/>
      <c r="AP54" s="2"/>
      <c r="AQ54" s="22"/>
      <c r="AR54" s="188"/>
      <c r="AS54" s="195"/>
      <c r="AT54" s="333"/>
      <c r="AU54" s="23"/>
      <c r="AV54" s="2"/>
      <c r="AW54" s="22">
        <v>1</v>
      </c>
      <c r="AX54" s="188"/>
      <c r="AY54" s="195"/>
      <c r="AZ54" s="333"/>
      <c r="BA54" s="23"/>
      <c r="BB54" s="2"/>
      <c r="BC54" s="22"/>
      <c r="BD54" s="188"/>
      <c r="BE54" s="195">
        <v>1</v>
      </c>
      <c r="BF54" s="333"/>
      <c r="BG54" s="23"/>
      <c r="BH54" s="2"/>
      <c r="BI54" s="22"/>
      <c r="BJ54" s="188"/>
      <c r="BK54" s="195"/>
      <c r="BL54" s="333"/>
      <c r="BM54" s="23"/>
      <c r="BN54" s="23"/>
      <c r="BO54" s="22"/>
      <c r="BP54" s="188"/>
      <c r="BQ54" s="195"/>
      <c r="BR54" s="333"/>
      <c r="BS54" s="23"/>
      <c r="BT54" s="2"/>
      <c r="BU54" s="22"/>
      <c r="BV54" s="188"/>
      <c r="BW54" s="195"/>
      <c r="BX54" s="447"/>
      <c r="BY54" s="23"/>
      <c r="BZ54" s="23"/>
      <c r="CA54" s="22"/>
      <c r="CB54" s="188"/>
      <c r="CC54" s="195"/>
      <c r="CD54" s="447"/>
      <c r="CE54" s="23"/>
      <c r="CF54" s="22"/>
      <c r="CG54" s="22"/>
      <c r="CH54" s="188"/>
      <c r="CI54" s="199">
        <f t="shared" si="0"/>
        <v>2</v>
      </c>
      <c r="CJ54" s="445">
        <f t="shared" si="0"/>
        <v>2</v>
      </c>
      <c r="CK54" s="172">
        <v>1</v>
      </c>
      <c r="CL54" s="38">
        <v>2</v>
      </c>
      <c r="CM54" s="172">
        <v>2</v>
      </c>
      <c r="CN54" s="190"/>
    </row>
    <row r="55" spans="1:92">
      <c r="A55" s="22">
        <v>51</v>
      </c>
      <c r="B55" s="14" t="s">
        <v>70</v>
      </c>
      <c r="C55" s="201"/>
      <c r="D55" s="444"/>
      <c r="E55" s="14"/>
      <c r="F55" s="2"/>
      <c r="G55" s="3"/>
      <c r="H55" s="185"/>
      <c r="I55" s="206"/>
      <c r="J55" s="455"/>
      <c r="K55" s="23"/>
      <c r="L55" s="2"/>
      <c r="M55" s="23"/>
      <c r="N55" s="186"/>
      <c r="O55" s="207"/>
      <c r="P55" s="457">
        <v>1</v>
      </c>
      <c r="Q55" s="23"/>
      <c r="R55" s="2"/>
      <c r="S55" s="23">
        <v>1</v>
      </c>
      <c r="T55" s="186"/>
      <c r="U55" s="610">
        <v>4</v>
      </c>
      <c r="V55" s="457">
        <v>4</v>
      </c>
      <c r="W55" s="23"/>
      <c r="X55" s="2"/>
      <c r="Y55" s="25">
        <v>5</v>
      </c>
      <c r="Z55" s="189">
        <v>1</v>
      </c>
      <c r="AA55" s="195"/>
      <c r="AB55" s="333">
        <v>1</v>
      </c>
      <c r="AC55" s="23"/>
      <c r="AD55" s="2"/>
      <c r="AE55" s="22">
        <v>1</v>
      </c>
      <c r="AF55" s="188"/>
      <c r="AG55" s="195"/>
      <c r="AH55" s="333">
        <v>1</v>
      </c>
      <c r="AI55" s="23"/>
      <c r="AJ55" s="2"/>
      <c r="AK55" s="22"/>
      <c r="AL55" s="188"/>
      <c r="AM55" s="195"/>
      <c r="AN55" s="447"/>
      <c r="AO55" s="23"/>
      <c r="AP55" s="2"/>
      <c r="AQ55" s="22"/>
      <c r="AR55" s="188"/>
      <c r="AS55" s="195"/>
      <c r="AT55" s="333">
        <v>1</v>
      </c>
      <c r="AU55" s="23"/>
      <c r="AV55" s="2">
        <v>1</v>
      </c>
      <c r="AW55" s="22"/>
      <c r="AX55" s="188"/>
      <c r="AY55" s="195"/>
      <c r="AZ55" s="333"/>
      <c r="BA55" s="23"/>
      <c r="BB55" s="2"/>
      <c r="BC55" s="22"/>
      <c r="BD55" s="188"/>
      <c r="BE55" s="195"/>
      <c r="BF55" s="333"/>
      <c r="BG55" s="23"/>
      <c r="BH55" s="2"/>
      <c r="BI55" s="22"/>
      <c r="BJ55" s="188"/>
      <c r="BK55" s="195">
        <v>1</v>
      </c>
      <c r="BL55" s="333"/>
      <c r="BM55" s="23"/>
      <c r="BN55" s="23"/>
      <c r="BO55" s="22"/>
      <c r="BP55" s="188"/>
      <c r="BQ55" s="195"/>
      <c r="BR55" s="333"/>
      <c r="BS55" s="23"/>
      <c r="BT55" s="2"/>
      <c r="BU55" s="22"/>
      <c r="BV55" s="188"/>
      <c r="BW55" s="195"/>
      <c r="BX55" s="447"/>
      <c r="BY55" s="23"/>
      <c r="BZ55" s="23"/>
      <c r="CA55" s="22"/>
      <c r="CB55" s="188"/>
      <c r="CC55" s="195"/>
      <c r="CD55" s="447"/>
      <c r="CE55" s="23"/>
      <c r="CF55" s="22"/>
      <c r="CG55" s="22"/>
      <c r="CH55" s="188"/>
      <c r="CI55" s="199">
        <f t="shared" si="0"/>
        <v>5</v>
      </c>
      <c r="CJ55" s="445">
        <f t="shared" si="0"/>
        <v>8</v>
      </c>
      <c r="CK55" s="172"/>
      <c r="CL55" s="38">
        <v>1</v>
      </c>
      <c r="CM55" s="172">
        <v>7</v>
      </c>
      <c r="CN55" s="190">
        <v>1</v>
      </c>
    </row>
    <row r="56" spans="1:92">
      <c r="A56" s="22">
        <v>52</v>
      </c>
      <c r="B56" s="14" t="s">
        <v>71</v>
      </c>
      <c r="C56" s="201"/>
      <c r="D56" s="444"/>
      <c r="E56" s="14"/>
      <c r="F56" s="2"/>
      <c r="G56" s="3"/>
      <c r="H56" s="185"/>
      <c r="I56" s="206"/>
      <c r="J56" s="455"/>
      <c r="K56" s="23"/>
      <c r="L56" s="2"/>
      <c r="M56" s="23"/>
      <c r="N56" s="186"/>
      <c r="O56" s="207"/>
      <c r="P56" s="457"/>
      <c r="Q56" s="23"/>
      <c r="R56" s="2">
        <v>1</v>
      </c>
      <c r="S56" s="23"/>
      <c r="T56" s="186"/>
      <c r="U56" s="610"/>
      <c r="V56" s="457"/>
      <c r="W56" s="23"/>
      <c r="X56" s="2"/>
      <c r="Y56" s="25"/>
      <c r="Z56" s="189">
        <v>1</v>
      </c>
      <c r="AA56" s="195"/>
      <c r="AB56" s="333"/>
      <c r="AC56" s="23"/>
      <c r="AD56" s="2"/>
      <c r="AE56" s="22"/>
      <c r="AF56" s="188"/>
      <c r="AG56" s="195"/>
      <c r="AH56" s="333"/>
      <c r="AI56" s="23"/>
      <c r="AJ56" s="2"/>
      <c r="AK56" s="22"/>
      <c r="AL56" s="188"/>
      <c r="AM56" s="195"/>
      <c r="AN56" s="447"/>
      <c r="AO56" s="23"/>
      <c r="AP56" s="2"/>
      <c r="AQ56" s="22"/>
      <c r="AR56" s="188"/>
      <c r="AS56" s="195"/>
      <c r="AT56" s="333"/>
      <c r="AU56" s="23"/>
      <c r="AV56" s="2"/>
      <c r="AW56" s="22"/>
      <c r="AX56" s="188"/>
      <c r="AY56" s="195"/>
      <c r="AZ56" s="333"/>
      <c r="BA56" s="23">
        <v>1</v>
      </c>
      <c r="BB56" s="2"/>
      <c r="BC56" s="22"/>
      <c r="BD56" s="188"/>
      <c r="BE56" s="195">
        <v>1</v>
      </c>
      <c r="BF56" s="333"/>
      <c r="BG56" s="23"/>
      <c r="BH56" s="2"/>
      <c r="BI56" s="22"/>
      <c r="BJ56" s="188"/>
      <c r="BK56" s="195"/>
      <c r="BL56" s="333"/>
      <c r="BM56" s="23"/>
      <c r="BN56" s="23"/>
      <c r="BO56" s="22"/>
      <c r="BP56" s="188"/>
      <c r="BQ56" s="195"/>
      <c r="BR56" s="333"/>
      <c r="BS56" s="23"/>
      <c r="BT56" s="2"/>
      <c r="BU56" s="22"/>
      <c r="BV56" s="188"/>
      <c r="BW56" s="195"/>
      <c r="BX56" s="447"/>
      <c r="BY56" s="23"/>
      <c r="BZ56" s="23"/>
      <c r="CA56" s="22"/>
      <c r="CB56" s="188"/>
      <c r="CC56" s="195"/>
      <c r="CD56" s="447"/>
      <c r="CE56" s="23"/>
      <c r="CF56" s="22"/>
      <c r="CG56" s="22"/>
      <c r="CH56" s="188"/>
      <c r="CI56" s="199">
        <f t="shared" si="0"/>
        <v>1</v>
      </c>
      <c r="CJ56" s="445">
        <f t="shared" si="0"/>
        <v>0</v>
      </c>
      <c r="CK56" s="172">
        <v>1</v>
      </c>
      <c r="CL56" s="38">
        <v>2</v>
      </c>
      <c r="CM56" s="172"/>
      <c r="CN56" s="190">
        <v>1</v>
      </c>
    </row>
    <row r="57" spans="1:92">
      <c r="A57" s="22">
        <v>53</v>
      </c>
      <c r="B57" s="14" t="s">
        <v>72</v>
      </c>
      <c r="C57" s="201"/>
      <c r="D57" s="444"/>
      <c r="E57" s="14"/>
      <c r="F57" s="2"/>
      <c r="G57" s="3"/>
      <c r="H57" s="185"/>
      <c r="I57" s="206"/>
      <c r="J57" s="455"/>
      <c r="K57" s="23"/>
      <c r="L57" s="2"/>
      <c r="M57" s="23"/>
      <c r="N57" s="186"/>
      <c r="O57" s="207"/>
      <c r="P57" s="457"/>
      <c r="Q57" s="23"/>
      <c r="R57" s="2"/>
      <c r="S57" s="23"/>
      <c r="T57" s="186">
        <v>1</v>
      </c>
      <c r="U57" s="610">
        <v>1</v>
      </c>
      <c r="V57" s="457"/>
      <c r="W57" s="23"/>
      <c r="X57" s="2"/>
      <c r="Y57" s="25">
        <v>2</v>
      </c>
      <c r="Z57" s="189"/>
      <c r="AA57" s="195"/>
      <c r="AB57" s="333"/>
      <c r="AC57" s="23">
        <v>1</v>
      </c>
      <c r="AD57" s="2"/>
      <c r="AE57" s="22"/>
      <c r="AF57" s="188"/>
      <c r="AG57" s="195"/>
      <c r="AH57" s="333"/>
      <c r="AI57" s="23"/>
      <c r="AJ57" s="2"/>
      <c r="AK57" s="22"/>
      <c r="AL57" s="188"/>
      <c r="AM57" s="195"/>
      <c r="AN57" s="447"/>
      <c r="AO57" s="23"/>
      <c r="AP57" s="2"/>
      <c r="AQ57" s="22"/>
      <c r="AR57" s="188"/>
      <c r="AS57" s="195"/>
      <c r="AT57" s="333"/>
      <c r="AU57" s="23">
        <v>1</v>
      </c>
      <c r="AV57" s="2"/>
      <c r="AW57" s="22"/>
      <c r="AX57" s="188"/>
      <c r="AY57" s="195"/>
      <c r="AZ57" s="333"/>
      <c r="BA57" s="23"/>
      <c r="BB57" s="2"/>
      <c r="BC57" s="22"/>
      <c r="BD57" s="188">
        <v>1</v>
      </c>
      <c r="BE57" s="195"/>
      <c r="BF57" s="333">
        <v>1</v>
      </c>
      <c r="BG57" s="23"/>
      <c r="BH57" s="2"/>
      <c r="BI57" s="22"/>
      <c r="BJ57" s="188"/>
      <c r="BK57" s="195"/>
      <c r="BL57" s="333"/>
      <c r="BM57" s="23"/>
      <c r="BN57" s="23"/>
      <c r="BO57" s="22"/>
      <c r="BP57" s="188"/>
      <c r="BQ57" s="195"/>
      <c r="BR57" s="333"/>
      <c r="BS57" s="23"/>
      <c r="BT57" s="2">
        <v>1</v>
      </c>
      <c r="BU57" s="22"/>
      <c r="BV57" s="188"/>
      <c r="BW57" s="195"/>
      <c r="BX57" s="447"/>
      <c r="BY57" s="23"/>
      <c r="BZ57" s="23"/>
      <c r="CA57" s="22"/>
      <c r="CB57" s="188"/>
      <c r="CC57" s="195"/>
      <c r="CD57" s="447"/>
      <c r="CE57" s="23"/>
      <c r="CF57" s="22"/>
      <c r="CG57" s="22"/>
      <c r="CH57" s="188"/>
      <c r="CI57" s="199">
        <f t="shared" si="0"/>
        <v>1</v>
      </c>
      <c r="CJ57" s="445">
        <f t="shared" si="0"/>
        <v>1</v>
      </c>
      <c r="CK57" s="172">
        <v>2</v>
      </c>
      <c r="CL57" s="38"/>
      <c r="CM57" s="172">
        <v>2</v>
      </c>
      <c r="CN57" s="190">
        <v>2</v>
      </c>
    </row>
    <row r="58" spans="1:92">
      <c r="A58" s="22">
        <v>54</v>
      </c>
      <c r="B58" s="14" t="s">
        <v>73</v>
      </c>
      <c r="C58" s="201"/>
      <c r="D58" s="444"/>
      <c r="E58" s="14"/>
      <c r="F58" s="2"/>
      <c r="G58" s="3"/>
      <c r="H58" s="185"/>
      <c r="I58" s="206"/>
      <c r="J58" s="455"/>
      <c r="K58" s="23"/>
      <c r="L58" s="2"/>
      <c r="M58" s="23"/>
      <c r="N58" s="186">
        <v>1</v>
      </c>
      <c r="O58" s="207"/>
      <c r="P58" s="457"/>
      <c r="Q58" s="23"/>
      <c r="R58" s="2"/>
      <c r="S58" s="23"/>
      <c r="T58" s="186"/>
      <c r="U58" s="610"/>
      <c r="V58" s="457"/>
      <c r="W58" s="23"/>
      <c r="X58" s="2">
        <v>1</v>
      </c>
      <c r="Y58" s="25"/>
      <c r="Z58" s="189">
        <v>1</v>
      </c>
      <c r="AA58" s="195"/>
      <c r="AB58" s="333"/>
      <c r="AC58" s="23"/>
      <c r="AD58" s="2"/>
      <c r="AE58" s="22"/>
      <c r="AF58" s="188"/>
      <c r="AG58" s="195"/>
      <c r="AH58" s="333"/>
      <c r="AI58" s="23"/>
      <c r="AJ58" s="2"/>
      <c r="AK58" s="22"/>
      <c r="AL58" s="188"/>
      <c r="AM58" s="195"/>
      <c r="AN58" s="447"/>
      <c r="AO58" s="23"/>
      <c r="AP58" s="2"/>
      <c r="AQ58" s="22"/>
      <c r="AR58" s="188"/>
      <c r="AS58" s="195"/>
      <c r="AT58" s="333"/>
      <c r="AU58" s="23"/>
      <c r="AV58" s="2"/>
      <c r="AW58" s="22"/>
      <c r="AX58" s="188"/>
      <c r="AY58" s="195"/>
      <c r="AZ58" s="333">
        <v>1</v>
      </c>
      <c r="BA58" s="23"/>
      <c r="BB58" s="2"/>
      <c r="BC58" s="22"/>
      <c r="BD58" s="188"/>
      <c r="BE58" s="195"/>
      <c r="BF58" s="333"/>
      <c r="BG58" s="23"/>
      <c r="BH58" s="2"/>
      <c r="BI58" s="22"/>
      <c r="BJ58" s="188">
        <v>1</v>
      </c>
      <c r="BK58" s="195"/>
      <c r="BL58" s="333"/>
      <c r="BM58" s="23"/>
      <c r="BN58" s="23"/>
      <c r="BO58" s="22"/>
      <c r="BP58" s="188"/>
      <c r="BQ58" s="195"/>
      <c r="BR58" s="333"/>
      <c r="BS58" s="23"/>
      <c r="BT58" s="2"/>
      <c r="BU58" s="22"/>
      <c r="BV58" s="188"/>
      <c r="BW58" s="195"/>
      <c r="BX58" s="447"/>
      <c r="BY58" s="23"/>
      <c r="BZ58" s="23"/>
      <c r="CA58" s="22"/>
      <c r="CB58" s="188"/>
      <c r="CC58" s="195"/>
      <c r="CD58" s="447"/>
      <c r="CE58" s="23"/>
      <c r="CF58" s="22"/>
      <c r="CG58" s="22"/>
      <c r="CH58" s="188"/>
      <c r="CI58" s="199">
        <f t="shared" si="0"/>
        <v>0</v>
      </c>
      <c r="CJ58" s="445">
        <f t="shared" si="0"/>
        <v>1</v>
      </c>
      <c r="CK58" s="172"/>
      <c r="CL58" s="38">
        <v>1</v>
      </c>
      <c r="CM58" s="172"/>
      <c r="CN58" s="190">
        <v>3</v>
      </c>
    </row>
    <row r="59" spans="1:92">
      <c r="A59" s="22">
        <v>55</v>
      </c>
      <c r="B59" s="14" t="s">
        <v>74</v>
      </c>
      <c r="C59" s="201"/>
      <c r="D59" s="444"/>
      <c r="E59" s="14"/>
      <c r="F59" s="2"/>
      <c r="G59" s="3"/>
      <c r="H59" s="185"/>
      <c r="I59" s="206"/>
      <c r="J59" s="455"/>
      <c r="K59" s="23"/>
      <c r="L59" s="2"/>
      <c r="M59" s="23"/>
      <c r="N59" s="186"/>
      <c r="O59" s="207"/>
      <c r="P59" s="457">
        <v>1</v>
      </c>
      <c r="Q59" s="23"/>
      <c r="R59" s="2"/>
      <c r="S59" s="23">
        <v>1</v>
      </c>
      <c r="T59" s="186"/>
      <c r="U59" s="610"/>
      <c r="V59" s="457">
        <v>1</v>
      </c>
      <c r="W59" s="23"/>
      <c r="X59" s="2">
        <v>2</v>
      </c>
      <c r="Y59" s="25"/>
      <c r="Z59" s="189"/>
      <c r="AA59" s="195"/>
      <c r="AB59" s="333"/>
      <c r="AC59" s="23"/>
      <c r="AD59" s="2"/>
      <c r="AE59" s="22"/>
      <c r="AF59" s="188"/>
      <c r="AG59" s="195"/>
      <c r="AH59" s="333"/>
      <c r="AI59" s="23"/>
      <c r="AJ59" s="2"/>
      <c r="AK59" s="22"/>
      <c r="AL59" s="188"/>
      <c r="AM59" s="195"/>
      <c r="AN59" s="447"/>
      <c r="AO59" s="23"/>
      <c r="AP59" s="2"/>
      <c r="AQ59" s="22"/>
      <c r="AR59" s="188"/>
      <c r="AS59" s="195"/>
      <c r="AT59" s="333"/>
      <c r="AU59" s="23"/>
      <c r="AV59" s="2"/>
      <c r="AW59" s="22"/>
      <c r="AX59" s="188"/>
      <c r="AY59" s="195"/>
      <c r="AZ59" s="333"/>
      <c r="BA59" s="23"/>
      <c r="BB59" s="2"/>
      <c r="BC59" s="22"/>
      <c r="BD59" s="188"/>
      <c r="BE59" s="195"/>
      <c r="BF59" s="333">
        <v>2</v>
      </c>
      <c r="BG59" s="23"/>
      <c r="BH59" s="2"/>
      <c r="BI59" s="22"/>
      <c r="BJ59" s="188"/>
      <c r="BK59" s="195"/>
      <c r="BL59" s="333"/>
      <c r="BM59" s="23"/>
      <c r="BN59" s="23"/>
      <c r="BO59" s="22"/>
      <c r="BP59" s="188"/>
      <c r="BQ59" s="195"/>
      <c r="BR59" s="333"/>
      <c r="BS59" s="23"/>
      <c r="BT59" s="2"/>
      <c r="BU59" s="22"/>
      <c r="BV59" s="188"/>
      <c r="BW59" s="195"/>
      <c r="BX59" s="447"/>
      <c r="BY59" s="23"/>
      <c r="BZ59" s="23"/>
      <c r="CA59" s="22"/>
      <c r="CB59" s="188"/>
      <c r="CC59" s="195"/>
      <c r="CD59" s="447"/>
      <c r="CE59" s="23"/>
      <c r="CF59" s="22"/>
      <c r="CG59" s="22"/>
      <c r="CH59" s="188"/>
      <c r="CI59" s="199">
        <f t="shared" si="0"/>
        <v>0</v>
      </c>
      <c r="CJ59" s="445">
        <f t="shared" si="0"/>
        <v>4</v>
      </c>
      <c r="CK59" s="172"/>
      <c r="CL59" s="38">
        <v>2</v>
      </c>
      <c r="CM59" s="172">
        <v>1</v>
      </c>
      <c r="CN59" s="190"/>
    </row>
    <row r="60" spans="1:92">
      <c r="A60" s="22">
        <v>56</v>
      </c>
      <c r="B60" s="14" t="s">
        <v>75</v>
      </c>
      <c r="C60" s="201"/>
      <c r="D60" s="444"/>
      <c r="E60" s="14"/>
      <c r="F60" s="2"/>
      <c r="G60" s="3"/>
      <c r="H60" s="185"/>
      <c r="I60" s="206"/>
      <c r="J60" s="455"/>
      <c r="K60" s="23"/>
      <c r="L60" s="2"/>
      <c r="M60" s="23"/>
      <c r="N60" s="186"/>
      <c r="O60" s="207"/>
      <c r="P60" s="457"/>
      <c r="Q60" s="23"/>
      <c r="R60" s="2"/>
      <c r="S60" s="23"/>
      <c r="T60" s="186"/>
      <c r="U60" s="610"/>
      <c r="V60" s="457"/>
      <c r="W60" s="23"/>
      <c r="X60" s="2"/>
      <c r="Y60" s="25"/>
      <c r="Z60" s="189"/>
      <c r="AA60" s="195"/>
      <c r="AB60" s="333"/>
      <c r="AC60" s="23"/>
      <c r="AD60" s="2"/>
      <c r="AE60" s="22"/>
      <c r="AF60" s="188"/>
      <c r="AG60" s="195"/>
      <c r="AH60" s="333"/>
      <c r="AI60" s="23"/>
      <c r="AJ60" s="2"/>
      <c r="AK60" s="22"/>
      <c r="AL60" s="188"/>
      <c r="AM60" s="195"/>
      <c r="AN60" s="447"/>
      <c r="AO60" s="23"/>
      <c r="AP60" s="2"/>
      <c r="AQ60" s="22"/>
      <c r="AR60" s="188"/>
      <c r="AS60" s="195"/>
      <c r="AT60" s="333"/>
      <c r="AU60" s="23"/>
      <c r="AV60" s="2"/>
      <c r="AW60" s="22"/>
      <c r="AX60" s="188"/>
      <c r="AY60" s="195"/>
      <c r="AZ60" s="333"/>
      <c r="BA60" s="23"/>
      <c r="BB60" s="2"/>
      <c r="BC60" s="22"/>
      <c r="BD60" s="188"/>
      <c r="BE60" s="195">
        <v>1</v>
      </c>
      <c r="BF60" s="333"/>
      <c r="BG60" s="23"/>
      <c r="BH60" s="2"/>
      <c r="BI60" s="22"/>
      <c r="BJ60" s="188"/>
      <c r="BK60" s="195"/>
      <c r="BL60" s="333"/>
      <c r="BM60" s="23"/>
      <c r="BN60" s="23"/>
      <c r="BO60" s="22"/>
      <c r="BP60" s="188"/>
      <c r="BQ60" s="195"/>
      <c r="BR60" s="333"/>
      <c r="BS60" s="23"/>
      <c r="BT60" s="2"/>
      <c r="BU60" s="22"/>
      <c r="BV60" s="188"/>
      <c r="BW60" s="195"/>
      <c r="BX60" s="447"/>
      <c r="BY60" s="23"/>
      <c r="BZ60" s="23"/>
      <c r="CA60" s="22"/>
      <c r="CB60" s="188"/>
      <c r="CC60" s="195"/>
      <c r="CD60" s="447"/>
      <c r="CE60" s="23"/>
      <c r="CF60" s="22"/>
      <c r="CG60" s="22"/>
      <c r="CH60" s="188"/>
      <c r="CI60" s="199">
        <f t="shared" si="0"/>
        <v>1</v>
      </c>
      <c r="CJ60" s="445">
        <f t="shared" si="0"/>
        <v>0</v>
      </c>
      <c r="CK60" s="172"/>
      <c r="CL60" s="38"/>
      <c r="CM60" s="172"/>
      <c r="CN60" s="190"/>
    </row>
    <row r="61" spans="1:92">
      <c r="A61" s="22">
        <v>57</v>
      </c>
      <c r="B61" s="14" t="s">
        <v>76</v>
      </c>
      <c r="C61" s="201"/>
      <c r="D61" s="444"/>
      <c r="E61" s="14"/>
      <c r="F61" s="2"/>
      <c r="G61" s="3"/>
      <c r="H61" s="185"/>
      <c r="I61" s="206"/>
      <c r="J61" s="455"/>
      <c r="K61" s="23"/>
      <c r="L61" s="2"/>
      <c r="M61" s="23"/>
      <c r="N61" s="187">
        <v>1</v>
      </c>
      <c r="O61" s="208"/>
      <c r="P61" s="458"/>
      <c r="Q61" s="23"/>
      <c r="R61" s="2">
        <v>1</v>
      </c>
      <c r="S61" s="23"/>
      <c r="T61" s="186"/>
      <c r="U61" s="610"/>
      <c r="V61" s="457"/>
      <c r="W61" s="23">
        <v>1</v>
      </c>
      <c r="X61" s="2">
        <v>3</v>
      </c>
      <c r="Y61" s="25">
        <v>1</v>
      </c>
      <c r="Z61" s="189">
        <v>1</v>
      </c>
      <c r="AA61" s="195"/>
      <c r="AB61" s="333"/>
      <c r="AC61" s="23"/>
      <c r="AD61" s="2"/>
      <c r="AE61" s="22"/>
      <c r="AF61" s="188">
        <v>1</v>
      </c>
      <c r="AG61" s="195"/>
      <c r="AH61" s="333"/>
      <c r="AI61" s="23"/>
      <c r="AJ61" s="2"/>
      <c r="AK61" s="22"/>
      <c r="AL61" s="188"/>
      <c r="AM61" s="195"/>
      <c r="AN61" s="447"/>
      <c r="AO61" s="23"/>
      <c r="AP61" s="2"/>
      <c r="AQ61" s="22"/>
      <c r="AR61" s="188"/>
      <c r="AS61" s="195"/>
      <c r="AT61" s="333"/>
      <c r="AU61" s="23">
        <v>1</v>
      </c>
      <c r="AV61" s="2"/>
      <c r="AW61" s="22"/>
      <c r="AX61" s="188">
        <v>1</v>
      </c>
      <c r="AY61" s="195"/>
      <c r="AZ61" s="333"/>
      <c r="BA61" s="23"/>
      <c r="BB61" s="2">
        <v>1</v>
      </c>
      <c r="BC61" s="22">
        <v>1</v>
      </c>
      <c r="BD61" s="188">
        <v>1</v>
      </c>
      <c r="BE61" s="195"/>
      <c r="BF61" s="333"/>
      <c r="BG61" s="23"/>
      <c r="BH61" s="2"/>
      <c r="BI61" s="22"/>
      <c r="BJ61" s="188"/>
      <c r="BK61" s="195"/>
      <c r="BL61" s="333"/>
      <c r="BM61" s="23"/>
      <c r="BN61" s="23"/>
      <c r="BO61" s="22"/>
      <c r="BP61" s="188"/>
      <c r="BQ61" s="195"/>
      <c r="BR61" s="333"/>
      <c r="BS61" s="23"/>
      <c r="BT61" s="2"/>
      <c r="BU61" s="22"/>
      <c r="BV61" s="188"/>
      <c r="BW61" s="195"/>
      <c r="BX61" s="447"/>
      <c r="BY61" s="23"/>
      <c r="BZ61" s="23"/>
      <c r="CA61" s="22"/>
      <c r="CB61" s="188"/>
      <c r="CC61" s="195"/>
      <c r="CD61" s="447"/>
      <c r="CE61" s="23"/>
      <c r="CF61" s="22"/>
      <c r="CG61" s="22"/>
      <c r="CH61" s="188"/>
      <c r="CI61" s="199">
        <f t="shared" si="0"/>
        <v>0</v>
      </c>
      <c r="CJ61" s="445">
        <f t="shared" si="0"/>
        <v>0</v>
      </c>
      <c r="CK61" s="172">
        <v>2</v>
      </c>
      <c r="CL61" s="38">
        <v>4</v>
      </c>
      <c r="CM61" s="172">
        <v>2</v>
      </c>
      <c r="CN61" s="190" t="s">
        <v>122</v>
      </c>
    </row>
    <row r="62" spans="1:92">
      <c r="A62" s="22">
        <v>58</v>
      </c>
      <c r="B62" s="14" t="s">
        <v>77</v>
      </c>
      <c r="C62" s="201"/>
      <c r="D62" s="444"/>
      <c r="E62" s="14"/>
      <c r="F62" s="2"/>
      <c r="G62" s="3"/>
      <c r="H62" s="185"/>
      <c r="I62" s="206"/>
      <c r="J62" s="455"/>
      <c r="K62" s="23"/>
      <c r="L62" s="2"/>
      <c r="M62" s="23"/>
      <c r="N62" s="186"/>
      <c r="O62" s="207"/>
      <c r="P62" s="457"/>
      <c r="Q62" s="23"/>
      <c r="R62" s="2"/>
      <c r="S62" s="23"/>
      <c r="T62" s="186">
        <v>3</v>
      </c>
      <c r="U62" s="610">
        <v>2</v>
      </c>
      <c r="V62" s="457"/>
      <c r="W62" s="23"/>
      <c r="X62" s="2"/>
      <c r="Y62" s="25"/>
      <c r="Z62" s="189">
        <v>1</v>
      </c>
      <c r="AA62" s="195"/>
      <c r="AB62" s="333"/>
      <c r="AC62" s="23"/>
      <c r="AD62" s="2"/>
      <c r="AE62" s="22"/>
      <c r="AF62" s="188"/>
      <c r="AG62" s="195"/>
      <c r="AH62" s="333"/>
      <c r="AI62" s="23"/>
      <c r="AJ62" s="2"/>
      <c r="AK62" s="22"/>
      <c r="AL62" s="188"/>
      <c r="AM62" s="195"/>
      <c r="AN62" s="447"/>
      <c r="AO62" s="23"/>
      <c r="AP62" s="2"/>
      <c r="AQ62" s="22"/>
      <c r="AR62" s="188"/>
      <c r="AS62" s="195"/>
      <c r="AT62" s="333"/>
      <c r="AU62" s="23"/>
      <c r="AV62" s="2"/>
      <c r="AW62" s="22"/>
      <c r="AX62" s="188"/>
      <c r="AY62" s="195"/>
      <c r="AZ62" s="333"/>
      <c r="BA62" s="23">
        <v>1</v>
      </c>
      <c r="BB62" s="2"/>
      <c r="BC62" s="22"/>
      <c r="BD62" s="188">
        <v>1</v>
      </c>
      <c r="BE62" s="195"/>
      <c r="BF62" s="333"/>
      <c r="BG62" s="23"/>
      <c r="BH62" s="2"/>
      <c r="BI62" s="22"/>
      <c r="BJ62" s="188"/>
      <c r="BK62" s="195"/>
      <c r="BL62" s="333"/>
      <c r="BM62" s="23"/>
      <c r="BN62" s="23"/>
      <c r="BO62" s="22"/>
      <c r="BP62" s="188"/>
      <c r="BQ62" s="195"/>
      <c r="BR62" s="333"/>
      <c r="BS62" s="23"/>
      <c r="BT62" s="2"/>
      <c r="BU62" s="22"/>
      <c r="BV62" s="188"/>
      <c r="BW62" s="195"/>
      <c r="BX62" s="447"/>
      <c r="BY62" s="23"/>
      <c r="BZ62" s="23"/>
      <c r="CA62" s="22"/>
      <c r="CB62" s="188"/>
      <c r="CC62" s="195"/>
      <c r="CD62" s="447"/>
      <c r="CE62" s="23"/>
      <c r="CF62" s="22"/>
      <c r="CG62" s="22"/>
      <c r="CH62" s="188"/>
      <c r="CI62" s="199">
        <f t="shared" si="0"/>
        <v>2</v>
      </c>
      <c r="CJ62" s="445">
        <f t="shared" si="0"/>
        <v>0</v>
      </c>
      <c r="CK62" s="172">
        <v>1</v>
      </c>
      <c r="CL62" s="38">
        <v>1</v>
      </c>
      <c r="CM62" s="172"/>
      <c r="CN62" s="190">
        <v>5</v>
      </c>
    </row>
    <row r="63" spans="1:92">
      <c r="A63" s="22">
        <v>59</v>
      </c>
      <c r="B63" s="14" t="s">
        <v>78</v>
      </c>
      <c r="C63" s="201"/>
      <c r="D63" s="444"/>
      <c r="E63" s="14"/>
      <c r="F63" s="2"/>
      <c r="G63" s="3"/>
      <c r="H63" s="185"/>
      <c r="I63" s="206"/>
      <c r="J63" s="455"/>
      <c r="K63" s="23"/>
      <c r="L63" s="2"/>
      <c r="M63" s="23"/>
      <c r="N63" s="186"/>
      <c r="O63" s="207"/>
      <c r="P63" s="457"/>
      <c r="Q63" s="23"/>
      <c r="R63" s="2"/>
      <c r="S63" s="23"/>
      <c r="T63" s="186">
        <v>1</v>
      </c>
      <c r="U63" s="610"/>
      <c r="V63" s="457"/>
      <c r="W63" s="23">
        <v>1</v>
      </c>
      <c r="X63" s="2"/>
      <c r="Y63" s="25">
        <v>4</v>
      </c>
      <c r="Z63" s="189">
        <v>1</v>
      </c>
      <c r="AA63" s="195"/>
      <c r="AB63" s="333"/>
      <c r="AC63" s="23"/>
      <c r="AD63" s="2"/>
      <c r="AE63" s="22"/>
      <c r="AF63" s="188"/>
      <c r="AG63" s="195"/>
      <c r="AH63" s="333"/>
      <c r="AI63" s="23"/>
      <c r="AJ63" s="2"/>
      <c r="AK63" s="22"/>
      <c r="AL63" s="188"/>
      <c r="AM63" s="195"/>
      <c r="AN63" s="447"/>
      <c r="AO63" s="23"/>
      <c r="AP63" s="2"/>
      <c r="AQ63" s="22"/>
      <c r="AR63" s="188"/>
      <c r="AS63" s="195"/>
      <c r="AT63" s="333"/>
      <c r="AU63" s="23"/>
      <c r="AV63" s="2"/>
      <c r="AW63" s="22"/>
      <c r="AX63" s="188"/>
      <c r="AY63" s="195"/>
      <c r="AZ63" s="333"/>
      <c r="BA63" s="23"/>
      <c r="BB63" s="2"/>
      <c r="BC63" s="22"/>
      <c r="BD63" s="188"/>
      <c r="BE63" s="195"/>
      <c r="BF63" s="333">
        <v>1</v>
      </c>
      <c r="BG63" s="23">
        <v>2</v>
      </c>
      <c r="BH63" s="2"/>
      <c r="BI63" s="22"/>
      <c r="BJ63" s="188"/>
      <c r="BK63" s="195"/>
      <c r="BL63" s="333"/>
      <c r="BM63" s="23"/>
      <c r="BN63" s="23"/>
      <c r="BO63" s="22"/>
      <c r="BP63" s="188"/>
      <c r="BQ63" s="195"/>
      <c r="BR63" s="333"/>
      <c r="BS63" s="23"/>
      <c r="BT63" s="2"/>
      <c r="BU63" s="22"/>
      <c r="BV63" s="188"/>
      <c r="BW63" s="195"/>
      <c r="BX63" s="447"/>
      <c r="BY63" s="23"/>
      <c r="BZ63" s="23"/>
      <c r="CA63" s="22"/>
      <c r="CB63" s="188"/>
      <c r="CC63" s="195"/>
      <c r="CD63" s="447"/>
      <c r="CE63" s="23"/>
      <c r="CF63" s="22"/>
      <c r="CG63" s="22"/>
      <c r="CH63" s="188"/>
      <c r="CI63" s="199">
        <f t="shared" si="0"/>
        <v>0</v>
      </c>
      <c r="CJ63" s="445">
        <f t="shared" si="0"/>
        <v>1</v>
      </c>
      <c r="CK63" s="172">
        <v>3</v>
      </c>
      <c r="CL63" s="38">
        <v>2</v>
      </c>
      <c r="CM63" s="172">
        <v>4</v>
      </c>
      <c r="CN63" s="190">
        <v>2</v>
      </c>
    </row>
    <row r="64" spans="1:92">
      <c r="A64" s="22">
        <v>60</v>
      </c>
      <c r="B64" s="14" t="s">
        <v>79</v>
      </c>
      <c r="C64" s="201"/>
      <c r="D64" s="444"/>
      <c r="E64" s="14"/>
      <c r="F64" s="2"/>
      <c r="G64" s="3"/>
      <c r="H64" s="185"/>
      <c r="I64" s="206"/>
      <c r="J64" s="455"/>
      <c r="K64" s="23"/>
      <c r="L64" s="2"/>
      <c r="M64" s="23"/>
      <c r="N64" s="186"/>
      <c r="O64" s="207"/>
      <c r="P64" s="457"/>
      <c r="Q64" s="23"/>
      <c r="R64" s="2"/>
      <c r="S64" s="23"/>
      <c r="T64" s="186"/>
      <c r="U64" s="610"/>
      <c r="V64" s="457"/>
      <c r="W64" s="23"/>
      <c r="X64" s="2"/>
      <c r="Y64" s="25"/>
      <c r="Z64" s="189">
        <v>1</v>
      </c>
      <c r="AA64" s="195"/>
      <c r="AB64" s="333"/>
      <c r="AC64" s="23"/>
      <c r="AD64" s="2"/>
      <c r="AE64" s="22"/>
      <c r="AF64" s="188"/>
      <c r="AG64" s="195"/>
      <c r="AH64" s="333"/>
      <c r="AI64" s="23"/>
      <c r="AJ64" s="2"/>
      <c r="AK64" s="22"/>
      <c r="AL64" s="188"/>
      <c r="AM64" s="195"/>
      <c r="AN64" s="447"/>
      <c r="AO64" s="23"/>
      <c r="AP64" s="2"/>
      <c r="AQ64" s="22"/>
      <c r="AR64" s="188"/>
      <c r="AS64" s="195"/>
      <c r="AT64" s="333"/>
      <c r="AU64" s="23"/>
      <c r="AV64" s="2"/>
      <c r="AW64" s="22"/>
      <c r="AX64" s="188"/>
      <c r="AY64" s="195"/>
      <c r="AZ64" s="333"/>
      <c r="BA64" s="23"/>
      <c r="BB64" s="2"/>
      <c r="BC64" s="22"/>
      <c r="BD64" s="188"/>
      <c r="BE64" s="209"/>
      <c r="BF64" s="384"/>
      <c r="BG64" s="23"/>
      <c r="BH64" s="2"/>
      <c r="BI64" s="22"/>
      <c r="BJ64" s="188"/>
      <c r="BK64" s="195"/>
      <c r="BL64" s="333"/>
      <c r="BM64" s="23"/>
      <c r="BN64" s="23"/>
      <c r="BO64" s="22"/>
      <c r="BP64" s="188"/>
      <c r="BQ64" s="195"/>
      <c r="BR64" s="333"/>
      <c r="BS64" s="23"/>
      <c r="BT64" s="2"/>
      <c r="BU64" s="22"/>
      <c r="BV64" s="188"/>
      <c r="BW64" s="195"/>
      <c r="BX64" s="447"/>
      <c r="BY64" s="23"/>
      <c r="BZ64" s="23"/>
      <c r="CA64" s="22"/>
      <c r="CB64" s="188"/>
      <c r="CC64" s="195"/>
      <c r="CD64" s="447"/>
      <c r="CE64" s="23"/>
      <c r="CF64" s="22"/>
      <c r="CG64" s="22"/>
      <c r="CH64" s="188"/>
      <c r="CI64" s="199">
        <f t="shared" si="0"/>
        <v>0</v>
      </c>
      <c r="CJ64" s="445">
        <f t="shared" si="0"/>
        <v>0</v>
      </c>
      <c r="CK64" s="172"/>
      <c r="CL64" s="38"/>
      <c r="CM64" s="172"/>
      <c r="CN64" s="190">
        <v>1</v>
      </c>
    </row>
    <row r="65" spans="1:92">
      <c r="A65" s="22">
        <v>61</v>
      </c>
      <c r="B65" s="14" t="s">
        <v>80</v>
      </c>
      <c r="C65" s="201"/>
      <c r="D65" s="444"/>
      <c r="E65" s="14"/>
      <c r="F65" s="2"/>
      <c r="G65" s="3"/>
      <c r="H65" s="185"/>
      <c r="I65" s="206"/>
      <c r="J65" s="455"/>
      <c r="K65" s="23"/>
      <c r="L65" s="2"/>
      <c r="M65" s="23"/>
      <c r="N65" s="186"/>
      <c r="O65" s="207"/>
      <c r="P65" s="457"/>
      <c r="Q65" s="23"/>
      <c r="R65" s="2"/>
      <c r="S65" s="23"/>
      <c r="T65" s="186">
        <v>1</v>
      </c>
      <c r="U65" s="610">
        <v>1</v>
      </c>
      <c r="V65" s="457"/>
      <c r="W65" s="23"/>
      <c r="X65" s="2"/>
      <c r="Y65" s="22"/>
      <c r="Z65" s="188"/>
      <c r="AA65" s="195"/>
      <c r="AB65" s="333"/>
      <c r="AC65" s="23"/>
      <c r="AD65" s="2"/>
      <c r="AE65" s="22"/>
      <c r="AF65" s="188"/>
      <c r="AG65" s="195"/>
      <c r="AH65" s="333"/>
      <c r="AI65" s="23"/>
      <c r="AJ65" s="2"/>
      <c r="AK65" s="22"/>
      <c r="AL65" s="188"/>
      <c r="AM65" s="195"/>
      <c r="AN65" s="447"/>
      <c r="AO65" s="23"/>
      <c r="AP65" s="2"/>
      <c r="AQ65" s="22"/>
      <c r="AR65" s="188"/>
      <c r="AS65" s="195"/>
      <c r="AT65" s="333"/>
      <c r="AU65" s="23">
        <v>1</v>
      </c>
      <c r="AV65" s="2"/>
      <c r="AW65" s="22"/>
      <c r="AX65" s="188"/>
      <c r="AY65" s="195"/>
      <c r="AZ65" s="333"/>
      <c r="BA65" s="23"/>
      <c r="BB65" s="2"/>
      <c r="BC65" s="22"/>
      <c r="BD65" s="188"/>
      <c r="BE65" s="195">
        <v>1</v>
      </c>
      <c r="BF65" s="333"/>
      <c r="BG65" s="23"/>
      <c r="BH65" s="2"/>
      <c r="BI65" s="22"/>
      <c r="BJ65" s="188"/>
      <c r="BK65" s="195"/>
      <c r="BL65" s="333"/>
      <c r="BM65" s="23"/>
      <c r="BN65" s="23"/>
      <c r="BO65" s="22"/>
      <c r="BP65" s="188"/>
      <c r="BQ65" s="195"/>
      <c r="BR65" s="333"/>
      <c r="BS65" s="23"/>
      <c r="BT65" s="2"/>
      <c r="BU65" s="22"/>
      <c r="BV65" s="188"/>
      <c r="BW65" s="195"/>
      <c r="BX65" s="447"/>
      <c r="BY65" s="23"/>
      <c r="BZ65" s="23"/>
      <c r="CA65" s="22"/>
      <c r="CB65" s="188"/>
      <c r="CC65" s="195"/>
      <c r="CD65" s="447"/>
      <c r="CE65" s="23"/>
      <c r="CF65" s="22"/>
      <c r="CG65" s="22"/>
      <c r="CH65" s="188"/>
      <c r="CI65" s="199">
        <f t="shared" si="0"/>
        <v>2</v>
      </c>
      <c r="CJ65" s="445">
        <f t="shared" si="0"/>
        <v>0</v>
      </c>
      <c r="CK65" s="172">
        <v>1</v>
      </c>
      <c r="CL65" s="38"/>
      <c r="CM65" s="172"/>
      <c r="CN65" s="190">
        <v>1</v>
      </c>
    </row>
    <row r="66" spans="1:92">
      <c r="A66" s="22">
        <v>62</v>
      </c>
      <c r="B66" s="14" t="s">
        <v>81</v>
      </c>
      <c r="C66" s="201"/>
      <c r="D66" s="444"/>
      <c r="E66" s="14"/>
      <c r="F66" s="2"/>
      <c r="G66" s="3"/>
      <c r="H66" s="185"/>
      <c r="I66" s="206"/>
      <c r="J66" s="455"/>
      <c r="K66" s="23"/>
      <c r="L66" s="2"/>
      <c r="M66" s="23"/>
      <c r="N66" s="186"/>
      <c r="O66" s="207"/>
      <c r="P66" s="457"/>
      <c r="Q66" s="23">
        <v>1</v>
      </c>
      <c r="R66" s="2">
        <v>1</v>
      </c>
      <c r="S66" s="23"/>
      <c r="T66" s="186"/>
      <c r="U66" s="610"/>
      <c r="V66" s="457"/>
      <c r="W66" s="23">
        <v>1</v>
      </c>
      <c r="X66" s="2"/>
      <c r="Y66" s="22"/>
      <c r="Z66" s="188"/>
      <c r="AA66" s="195"/>
      <c r="AB66" s="333"/>
      <c r="AC66" s="23"/>
      <c r="AD66" s="2"/>
      <c r="AE66" s="22"/>
      <c r="AF66" s="188"/>
      <c r="AG66" s="195"/>
      <c r="AH66" s="333"/>
      <c r="AI66" s="23"/>
      <c r="AJ66" s="2"/>
      <c r="AK66" s="22"/>
      <c r="AL66" s="188"/>
      <c r="AM66" s="195"/>
      <c r="AN66" s="447"/>
      <c r="AO66" s="23"/>
      <c r="AP66" s="2"/>
      <c r="AQ66" s="22"/>
      <c r="AR66" s="188"/>
      <c r="AS66" s="195"/>
      <c r="AT66" s="333"/>
      <c r="AU66" s="23"/>
      <c r="AV66" s="2"/>
      <c r="AW66" s="22"/>
      <c r="AX66" s="188"/>
      <c r="AY66" s="195"/>
      <c r="AZ66" s="333">
        <v>1</v>
      </c>
      <c r="BA66" s="23"/>
      <c r="BB66" s="2">
        <v>1</v>
      </c>
      <c r="BC66" s="22"/>
      <c r="BD66" s="188"/>
      <c r="BE66" s="195"/>
      <c r="BF66" s="333">
        <v>1</v>
      </c>
      <c r="BG66" s="23"/>
      <c r="BH66" s="2"/>
      <c r="BI66" s="22"/>
      <c r="BJ66" s="188"/>
      <c r="BK66" s="195"/>
      <c r="BL66" s="333"/>
      <c r="BM66" s="23"/>
      <c r="BN66" s="23"/>
      <c r="BO66" s="22"/>
      <c r="BP66" s="188"/>
      <c r="BQ66" s="195"/>
      <c r="BR66" s="333"/>
      <c r="BS66" s="23"/>
      <c r="BT66" s="2"/>
      <c r="BU66" s="22"/>
      <c r="BV66" s="188"/>
      <c r="BW66" s="195"/>
      <c r="BX66" s="447"/>
      <c r="BY66" s="23"/>
      <c r="BZ66" s="23"/>
      <c r="CA66" s="22"/>
      <c r="CB66" s="188"/>
      <c r="CC66" s="195"/>
      <c r="CD66" s="447"/>
      <c r="CE66" s="23"/>
      <c r="CF66" s="22"/>
      <c r="CG66" s="22"/>
      <c r="CH66" s="188"/>
      <c r="CI66" s="199">
        <f t="shared" si="0"/>
        <v>0</v>
      </c>
      <c r="CJ66" s="445">
        <f t="shared" si="0"/>
        <v>2</v>
      </c>
      <c r="CK66" s="172">
        <v>2</v>
      </c>
      <c r="CL66" s="38">
        <v>1</v>
      </c>
      <c r="CM66" s="172"/>
      <c r="CN66" s="190"/>
    </row>
    <row r="67" spans="1:92">
      <c r="A67" s="22">
        <v>63</v>
      </c>
      <c r="B67" s="14" t="s">
        <v>82</v>
      </c>
      <c r="C67" s="201"/>
      <c r="D67" s="444"/>
      <c r="E67" s="14"/>
      <c r="F67" s="2"/>
      <c r="G67" s="3"/>
      <c r="H67" s="185"/>
      <c r="I67" s="206"/>
      <c r="J67" s="455"/>
      <c r="K67" s="23"/>
      <c r="L67" s="2"/>
      <c r="M67" s="23"/>
      <c r="N67" s="186"/>
      <c r="O67" s="207"/>
      <c r="P67" s="457"/>
      <c r="Q67" s="23"/>
      <c r="R67" s="2"/>
      <c r="S67" s="23"/>
      <c r="T67" s="186"/>
      <c r="U67" s="610">
        <v>2</v>
      </c>
      <c r="V67" s="457"/>
      <c r="W67" s="23"/>
      <c r="X67" s="2"/>
      <c r="Y67" s="22"/>
      <c r="Z67" s="188"/>
      <c r="AA67" s="195"/>
      <c r="AB67" s="333"/>
      <c r="AC67" s="23"/>
      <c r="AD67" s="2"/>
      <c r="AE67" s="22"/>
      <c r="AF67" s="188"/>
      <c r="AG67" s="195"/>
      <c r="AH67" s="333"/>
      <c r="AI67" s="23"/>
      <c r="AJ67" s="2"/>
      <c r="AK67" s="22"/>
      <c r="AL67" s="188"/>
      <c r="AM67" s="195"/>
      <c r="AN67" s="447"/>
      <c r="AO67" s="23"/>
      <c r="AP67" s="2"/>
      <c r="AQ67" s="22"/>
      <c r="AR67" s="188"/>
      <c r="AS67" s="195"/>
      <c r="AT67" s="333"/>
      <c r="AU67" s="23"/>
      <c r="AV67" s="2"/>
      <c r="AW67" s="22"/>
      <c r="AX67" s="188"/>
      <c r="AY67" s="195"/>
      <c r="AZ67" s="333"/>
      <c r="BA67" s="23"/>
      <c r="BB67" s="2"/>
      <c r="BC67" s="22"/>
      <c r="BD67" s="188"/>
      <c r="BE67" s="195"/>
      <c r="BF67" s="333"/>
      <c r="BG67" s="23"/>
      <c r="BH67" s="2"/>
      <c r="BI67" s="22"/>
      <c r="BJ67" s="188"/>
      <c r="BK67" s="195"/>
      <c r="BL67" s="333"/>
      <c r="BM67" s="23"/>
      <c r="BN67" s="23"/>
      <c r="BO67" s="22"/>
      <c r="BP67" s="188"/>
      <c r="BQ67" s="195"/>
      <c r="BR67" s="333"/>
      <c r="BS67" s="23"/>
      <c r="BT67" s="2"/>
      <c r="BU67" s="22"/>
      <c r="BV67" s="188"/>
      <c r="BW67" s="195"/>
      <c r="BX67" s="447"/>
      <c r="BY67" s="23"/>
      <c r="BZ67" s="23"/>
      <c r="CA67" s="22"/>
      <c r="CB67" s="188"/>
      <c r="CC67" s="195"/>
      <c r="CD67" s="447"/>
      <c r="CE67" s="23"/>
      <c r="CF67" s="22"/>
      <c r="CG67" s="22"/>
      <c r="CH67" s="188"/>
      <c r="CI67" s="199">
        <f t="shared" si="0"/>
        <v>2</v>
      </c>
      <c r="CJ67" s="445">
        <f t="shared" si="0"/>
        <v>0</v>
      </c>
      <c r="CK67" s="172"/>
      <c r="CL67" s="38"/>
      <c r="CM67" s="172"/>
      <c r="CN67" s="190"/>
    </row>
    <row r="68" spans="1:92">
      <c r="A68" s="22">
        <v>64</v>
      </c>
      <c r="B68" s="14" t="s">
        <v>83</v>
      </c>
      <c r="C68" s="201"/>
      <c r="D68" s="444"/>
      <c r="E68" s="14"/>
      <c r="F68" s="2"/>
      <c r="G68" s="3"/>
      <c r="H68" s="185"/>
      <c r="I68" s="206"/>
      <c r="J68" s="455"/>
      <c r="K68" s="23"/>
      <c r="L68" s="2"/>
      <c r="M68" s="23"/>
      <c r="N68" s="186"/>
      <c r="O68" s="207"/>
      <c r="P68" s="457"/>
      <c r="Q68" s="23"/>
      <c r="R68" s="2"/>
      <c r="S68" s="23">
        <v>1</v>
      </c>
      <c r="T68" s="186">
        <v>1</v>
      </c>
      <c r="U68" s="610">
        <v>2</v>
      </c>
      <c r="V68" s="457"/>
      <c r="W68" s="23"/>
      <c r="X68" s="2">
        <v>1</v>
      </c>
      <c r="Y68" s="22"/>
      <c r="Z68" s="188"/>
      <c r="AA68" s="195"/>
      <c r="AB68" s="333"/>
      <c r="AC68" s="23"/>
      <c r="AD68" s="2"/>
      <c r="AE68" s="22"/>
      <c r="AF68" s="188"/>
      <c r="AG68" s="195"/>
      <c r="AH68" s="333"/>
      <c r="AI68" s="23"/>
      <c r="AJ68" s="2"/>
      <c r="AK68" s="22"/>
      <c r="AL68" s="188"/>
      <c r="AM68" s="195"/>
      <c r="AN68" s="447"/>
      <c r="AO68" s="23"/>
      <c r="AP68" s="2"/>
      <c r="AQ68" s="22"/>
      <c r="AR68" s="188"/>
      <c r="AS68" s="195"/>
      <c r="AT68" s="333"/>
      <c r="AU68" s="23"/>
      <c r="AV68" s="2"/>
      <c r="AW68" s="22"/>
      <c r="AX68" s="188"/>
      <c r="AY68" s="195"/>
      <c r="AZ68" s="333">
        <v>1</v>
      </c>
      <c r="BA68" s="23"/>
      <c r="BB68" s="2"/>
      <c r="BC68" s="22"/>
      <c r="BD68" s="188"/>
      <c r="BE68" s="195">
        <v>1</v>
      </c>
      <c r="BF68" s="333"/>
      <c r="BG68" s="23"/>
      <c r="BH68" s="2"/>
      <c r="BI68" s="22"/>
      <c r="BJ68" s="188"/>
      <c r="BK68" s="195"/>
      <c r="BL68" s="333"/>
      <c r="BM68" s="23"/>
      <c r="BN68" s="23"/>
      <c r="BO68" s="22"/>
      <c r="BP68" s="188"/>
      <c r="BQ68" s="195"/>
      <c r="BR68" s="333"/>
      <c r="BS68" s="23"/>
      <c r="BT68" s="2"/>
      <c r="BU68" s="22"/>
      <c r="BV68" s="188"/>
      <c r="BW68" s="195"/>
      <c r="BX68" s="447"/>
      <c r="BY68" s="23"/>
      <c r="BZ68" s="23"/>
      <c r="CA68" s="22"/>
      <c r="CB68" s="188"/>
      <c r="CC68" s="195"/>
      <c r="CD68" s="447"/>
      <c r="CE68" s="23"/>
      <c r="CF68" s="22"/>
      <c r="CG68" s="22"/>
      <c r="CH68" s="188"/>
      <c r="CI68" s="199">
        <f t="shared" si="0"/>
        <v>3</v>
      </c>
      <c r="CJ68" s="445">
        <f t="shared" si="0"/>
        <v>1</v>
      </c>
      <c r="CK68" s="172"/>
      <c r="CL68" s="38">
        <v>1</v>
      </c>
      <c r="CM68" s="172">
        <v>1</v>
      </c>
      <c r="CN68" s="190">
        <v>1</v>
      </c>
    </row>
    <row r="69" spans="1:92">
      <c r="A69" s="22">
        <v>65</v>
      </c>
      <c r="B69" s="14" t="s">
        <v>84</v>
      </c>
      <c r="C69" s="201"/>
      <c r="D69" s="444"/>
      <c r="E69" s="14"/>
      <c r="F69" s="2"/>
      <c r="G69" s="3"/>
      <c r="H69" s="185"/>
      <c r="I69" s="206"/>
      <c r="J69" s="455"/>
      <c r="K69" s="23"/>
      <c r="L69" s="2"/>
      <c r="M69" s="23"/>
      <c r="N69" s="186"/>
      <c r="O69" s="207"/>
      <c r="P69" s="457"/>
      <c r="Q69" s="23"/>
      <c r="R69" s="2"/>
      <c r="S69" s="23"/>
      <c r="T69" s="186"/>
      <c r="U69" s="610"/>
      <c r="V69" s="457"/>
      <c r="W69" s="23"/>
      <c r="X69" s="2">
        <v>1</v>
      </c>
      <c r="Y69" s="22"/>
      <c r="Z69" s="188"/>
      <c r="AA69" s="195"/>
      <c r="AB69" s="333"/>
      <c r="AC69" s="23"/>
      <c r="AD69" s="2"/>
      <c r="AE69" s="22"/>
      <c r="AF69" s="188"/>
      <c r="AG69" s="195"/>
      <c r="AH69" s="333"/>
      <c r="AI69" s="23"/>
      <c r="AJ69" s="2"/>
      <c r="AK69" s="22"/>
      <c r="AL69" s="188"/>
      <c r="AM69" s="195"/>
      <c r="AN69" s="447"/>
      <c r="AO69" s="23"/>
      <c r="AP69" s="2"/>
      <c r="AQ69" s="22"/>
      <c r="AR69" s="188"/>
      <c r="AS69" s="195"/>
      <c r="AT69" s="333"/>
      <c r="AU69" s="23"/>
      <c r="AV69" s="2"/>
      <c r="AW69" s="22"/>
      <c r="AX69" s="188"/>
      <c r="AY69" s="195"/>
      <c r="AZ69" s="333"/>
      <c r="BA69" s="23"/>
      <c r="BB69" s="2"/>
      <c r="BC69" s="22">
        <v>1</v>
      </c>
      <c r="BD69" s="188">
        <v>1</v>
      </c>
      <c r="BE69" s="195"/>
      <c r="BF69" s="333"/>
      <c r="BG69" s="23"/>
      <c r="BH69" s="2"/>
      <c r="BI69" s="22">
        <v>1</v>
      </c>
      <c r="BJ69" s="188"/>
      <c r="BK69" s="195"/>
      <c r="BL69" s="333"/>
      <c r="BM69" s="23"/>
      <c r="BN69" s="23"/>
      <c r="BO69" s="22"/>
      <c r="BP69" s="188"/>
      <c r="BQ69" s="195"/>
      <c r="BR69" s="333"/>
      <c r="BS69" s="23"/>
      <c r="BT69" s="2"/>
      <c r="BU69" s="22"/>
      <c r="BV69" s="188"/>
      <c r="BW69" s="195"/>
      <c r="BX69" s="447"/>
      <c r="BY69" s="23"/>
      <c r="BZ69" s="23"/>
      <c r="CA69" s="22"/>
      <c r="CB69" s="188"/>
      <c r="CC69" s="195"/>
      <c r="CD69" s="447"/>
      <c r="CE69" s="23"/>
      <c r="CF69" s="22"/>
      <c r="CG69" s="22"/>
      <c r="CH69" s="188"/>
      <c r="CI69" s="199">
        <f t="shared" ref="CI69:CJ86" si="1">SUM(C69,I69,O69,U69,AA69,AG69,AM69,AS69,AY69,BE69,BK69,BQ69,BW69,CC69)</f>
        <v>0</v>
      </c>
      <c r="CJ69" s="445">
        <f t="shared" si="1"/>
        <v>0</v>
      </c>
      <c r="CK69" s="172"/>
      <c r="CL69" s="38">
        <v>1</v>
      </c>
      <c r="CM69" s="172">
        <v>2</v>
      </c>
      <c r="CN69" s="190">
        <v>1</v>
      </c>
    </row>
    <row r="70" spans="1:92">
      <c r="A70" s="22">
        <v>66</v>
      </c>
      <c r="B70" s="14" t="s">
        <v>85</v>
      </c>
      <c r="C70" s="201"/>
      <c r="D70" s="444"/>
      <c r="E70" s="14"/>
      <c r="F70" s="2"/>
      <c r="G70" s="3"/>
      <c r="H70" s="185"/>
      <c r="I70" s="206"/>
      <c r="J70" s="455"/>
      <c r="K70" s="23"/>
      <c r="L70" s="2"/>
      <c r="M70" s="23"/>
      <c r="N70" s="186"/>
      <c r="O70" s="207"/>
      <c r="P70" s="457"/>
      <c r="Q70" s="23"/>
      <c r="R70" s="2"/>
      <c r="S70" s="23"/>
      <c r="T70" s="186">
        <v>1</v>
      </c>
      <c r="U70" s="610"/>
      <c r="V70" s="457"/>
      <c r="W70" s="23"/>
      <c r="X70" s="2">
        <v>1</v>
      </c>
      <c r="Y70" s="22"/>
      <c r="Z70" s="188"/>
      <c r="AA70" s="195"/>
      <c r="AB70" s="333"/>
      <c r="AC70" s="23"/>
      <c r="AD70" s="2"/>
      <c r="AE70" s="22"/>
      <c r="AF70" s="188"/>
      <c r="AG70" s="195"/>
      <c r="AH70" s="333"/>
      <c r="AI70" s="23"/>
      <c r="AJ70" s="2"/>
      <c r="AK70" s="22"/>
      <c r="AL70" s="188"/>
      <c r="AM70" s="195"/>
      <c r="AN70" s="447"/>
      <c r="AO70" s="23"/>
      <c r="AP70" s="2"/>
      <c r="AQ70" s="22"/>
      <c r="AR70" s="188"/>
      <c r="AS70" s="195"/>
      <c r="AT70" s="333">
        <v>1</v>
      </c>
      <c r="AU70" s="23"/>
      <c r="AV70" s="2"/>
      <c r="AW70" s="22"/>
      <c r="AX70" s="188"/>
      <c r="AY70" s="195"/>
      <c r="AZ70" s="333"/>
      <c r="BA70" s="23"/>
      <c r="BB70" s="2"/>
      <c r="BC70" s="22"/>
      <c r="BD70" s="188"/>
      <c r="BE70" s="195"/>
      <c r="BF70" s="333"/>
      <c r="BG70" s="23"/>
      <c r="BH70" s="2"/>
      <c r="BI70" s="22"/>
      <c r="BJ70" s="188"/>
      <c r="BK70" s="195"/>
      <c r="BL70" s="333">
        <v>1</v>
      </c>
      <c r="BM70" s="23"/>
      <c r="BN70" s="23"/>
      <c r="BO70" s="22"/>
      <c r="BP70" s="188"/>
      <c r="BQ70" s="195"/>
      <c r="BR70" s="333"/>
      <c r="BS70" s="23"/>
      <c r="BT70" s="2"/>
      <c r="BU70" s="22"/>
      <c r="BV70" s="188"/>
      <c r="BW70" s="195"/>
      <c r="BX70" s="447"/>
      <c r="BY70" s="23"/>
      <c r="BZ70" s="23"/>
      <c r="CA70" s="22"/>
      <c r="CB70" s="188"/>
      <c r="CC70" s="195"/>
      <c r="CD70" s="447"/>
      <c r="CE70" s="23"/>
      <c r="CF70" s="22"/>
      <c r="CG70" s="22"/>
      <c r="CH70" s="188"/>
      <c r="CI70" s="199">
        <f t="shared" si="1"/>
        <v>0</v>
      </c>
      <c r="CJ70" s="445">
        <f t="shared" si="1"/>
        <v>2</v>
      </c>
      <c r="CK70" s="172"/>
      <c r="CL70" s="38">
        <v>1</v>
      </c>
      <c r="CM70" s="172"/>
      <c r="CN70" s="190">
        <v>1</v>
      </c>
    </row>
    <row r="71" spans="1:92">
      <c r="A71" s="22">
        <v>67</v>
      </c>
      <c r="B71" s="14" t="s">
        <v>86</v>
      </c>
      <c r="C71" s="201"/>
      <c r="D71" s="444"/>
      <c r="E71" s="14"/>
      <c r="F71" s="2"/>
      <c r="G71" s="3"/>
      <c r="H71" s="185"/>
      <c r="I71" s="206"/>
      <c r="J71" s="455"/>
      <c r="K71" s="23"/>
      <c r="L71" s="2"/>
      <c r="M71" s="23"/>
      <c r="N71" s="186"/>
      <c r="O71" s="207"/>
      <c r="P71" s="457"/>
      <c r="Q71" s="23"/>
      <c r="R71" s="2">
        <v>2</v>
      </c>
      <c r="S71" s="23">
        <v>1</v>
      </c>
      <c r="T71" s="186"/>
      <c r="U71" s="610"/>
      <c r="V71" s="457"/>
      <c r="W71" s="23"/>
      <c r="X71" s="2">
        <v>1</v>
      </c>
      <c r="Y71" s="22">
        <v>1</v>
      </c>
      <c r="Z71" s="188"/>
      <c r="AA71" s="195"/>
      <c r="AB71" s="333"/>
      <c r="AC71" s="23"/>
      <c r="AD71" s="2"/>
      <c r="AE71" s="22"/>
      <c r="AF71" s="188"/>
      <c r="AG71" s="195"/>
      <c r="AH71" s="333"/>
      <c r="AI71" s="23"/>
      <c r="AJ71" s="2"/>
      <c r="AK71" s="22"/>
      <c r="AL71" s="188"/>
      <c r="AM71" s="195"/>
      <c r="AN71" s="447"/>
      <c r="AO71" s="23"/>
      <c r="AP71" s="2">
        <v>1</v>
      </c>
      <c r="AQ71" s="22"/>
      <c r="AR71" s="188"/>
      <c r="AS71" s="195"/>
      <c r="AT71" s="333"/>
      <c r="AU71" s="23"/>
      <c r="AV71" s="2"/>
      <c r="AW71" s="22"/>
      <c r="AX71" s="188"/>
      <c r="AY71" s="195"/>
      <c r="AZ71" s="333"/>
      <c r="BA71" s="23"/>
      <c r="BB71" s="2">
        <v>1</v>
      </c>
      <c r="BC71" s="22"/>
      <c r="BD71" s="188"/>
      <c r="BE71" s="195"/>
      <c r="BF71" s="333"/>
      <c r="BG71" s="23"/>
      <c r="BH71" s="2"/>
      <c r="BI71" s="22"/>
      <c r="BJ71" s="188"/>
      <c r="BK71" s="195"/>
      <c r="BL71" s="333"/>
      <c r="BM71" s="23"/>
      <c r="BN71" s="23"/>
      <c r="BO71" s="22"/>
      <c r="BP71" s="188"/>
      <c r="BQ71" s="195"/>
      <c r="BR71" s="333"/>
      <c r="BS71" s="23"/>
      <c r="BT71" s="2"/>
      <c r="BU71" s="22"/>
      <c r="BV71" s="188"/>
      <c r="BW71" s="195"/>
      <c r="BX71" s="447"/>
      <c r="BY71" s="23"/>
      <c r="BZ71" s="23"/>
      <c r="CA71" s="22"/>
      <c r="CB71" s="188"/>
      <c r="CC71" s="195"/>
      <c r="CD71" s="447"/>
      <c r="CE71" s="23"/>
      <c r="CF71" s="22"/>
      <c r="CG71" s="22"/>
      <c r="CH71" s="188"/>
      <c r="CI71" s="199">
        <f t="shared" si="1"/>
        <v>0</v>
      </c>
      <c r="CJ71" s="445">
        <f t="shared" si="1"/>
        <v>0</v>
      </c>
      <c r="CK71" s="172"/>
      <c r="CL71" s="38">
        <v>4</v>
      </c>
      <c r="CM71" s="172">
        <v>2</v>
      </c>
      <c r="CN71" s="190"/>
    </row>
    <row r="72" spans="1:92">
      <c r="A72" s="22">
        <v>68</v>
      </c>
      <c r="B72" s="14" t="s">
        <v>87</v>
      </c>
      <c r="C72" s="201"/>
      <c r="D72" s="444"/>
      <c r="E72" s="14"/>
      <c r="F72" s="2"/>
      <c r="G72" s="3"/>
      <c r="H72" s="185"/>
      <c r="I72" s="206"/>
      <c r="J72" s="455"/>
      <c r="K72" s="23"/>
      <c r="L72" s="2"/>
      <c r="M72" s="23"/>
      <c r="N72" s="186"/>
      <c r="O72" s="207"/>
      <c r="P72" s="457"/>
      <c r="Q72" s="23"/>
      <c r="R72" s="2">
        <v>1</v>
      </c>
      <c r="S72" s="23"/>
      <c r="T72" s="186"/>
      <c r="U72" s="610"/>
      <c r="V72" s="457"/>
      <c r="W72" s="23"/>
      <c r="X72" s="2"/>
      <c r="Y72" s="22">
        <v>2</v>
      </c>
      <c r="Z72" s="188"/>
      <c r="AA72" s="195"/>
      <c r="AB72" s="333"/>
      <c r="AC72" s="23"/>
      <c r="AD72" s="2"/>
      <c r="AE72" s="22"/>
      <c r="AF72" s="188"/>
      <c r="AG72" s="195"/>
      <c r="AH72" s="333"/>
      <c r="AI72" s="23"/>
      <c r="AJ72" s="2"/>
      <c r="AK72" s="22"/>
      <c r="AL72" s="188"/>
      <c r="AM72" s="195"/>
      <c r="AN72" s="447"/>
      <c r="AO72" s="23"/>
      <c r="AP72" s="2"/>
      <c r="AQ72" s="22"/>
      <c r="AR72" s="188"/>
      <c r="AS72" s="195"/>
      <c r="AT72" s="333"/>
      <c r="AU72" s="23"/>
      <c r="AV72" s="2"/>
      <c r="AW72" s="22"/>
      <c r="AX72" s="188"/>
      <c r="AY72" s="195"/>
      <c r="AZ72" s="333"/>
      <c r="BA72" s="23"/>
      <c r="BB72" s="2"/>
      <c r="BC72" s="22">
        <v>1</v>
      </c>
      <c r="BD72" s="188">
        <v>1</v>
      </c>
      <c r="BE72" s="195"/>
      <c r="BF72" s="333"/>
      <c r="BG72" s="23"/>
      <c r="BH72" s="2"/>
      <c r="BI72" s="22"/>
      <c r="BJ72" s="188"/>
      <c r="BK72" s="195"/>
      <c r="BL72" s="333"/>
      <c r="BM72" s="23"/>
      <c r="BN72" s="23"/>
      <c r="BO72" s="22"/>
      <c r="BP72" s="188"/>
      <c r="BQ72" s="195"/>
      <c r="BR72" s="333"/>
      <c r="BS72" s="23"/>
      <c r="BT72" s="2"/>
      <c r="BU72" s="22"/>
      <c r="BV72" s="188"/>
      <c r="BW72" s="195"/>
      <c r="BX72" s="447"/>
      <c r="BY72" s="23"/>
      <c r="BZ72" s="23"/>
      <c r="CA72" s="22"/>
      <c r="CB72" s="188"/>
      <c r="CC72" s="195"/>
      <c r="CD72" s="447"/>
      <c r="CE72" s="23"/>
      <c r="CF72" s="22"/>
      <c r="CG72" s="22"/>
      <c r="CH72" s="188"/>
      <c r="CI72" s="199">
        <f t="shared" si="1"/>
        <v>0</v>
      </c>
      <c r="CJ72" s="445">
        <f t="shared" si="1"/>
        <v>0</v>
      </c>
      <c r="CK72" s="172"/>
      <c r="CL72" s="38">
        <v>1</v>
      </c>
      <c r="CM72" s="172">
        <v>3</v>
      </c>
      <c r="CN72" s="190">
        <v>1</v>
      </c>
    </row>
    <row r="73" spans="1:92">
      <c r="A73" s="22">
        <v>69</v>
      </c>
      <c r="B73" s="14" t="s">
        <v>88</v>
      </c>
      <c r="C73" s="201"/>
      <c r="D73" s="444"/>
      <c r="E73" s="14"/>
      <c r="F73" s="2"/>
      <c r="G73" s="3"/>
      <c r="H73" s="185"/>
      <c r="I73" s="206"/>
      <c r="J73" s="455"/>
      <c r="K73" s="23"/>
      <c r="L73" s="2"/>
      <c r="M73" s="23"/>
      <c r="N73" s="186"/>
      <c r="O73" s="207"/>
      <c r="P73" s="457"/>
      <c r="Q73" s="23"/>
      <c r="R73" s="2">
        <v>1</v>
      </c>
      <c r="S73" s="23"/>
      <c r="T73" s="186"/>
      <c r="U73" s="610"/>
      <c r="V73" s="457"/>
      <c r="W73" s="23"/>
      <c r="X73" s="2">
        <v>2</v>
      </c>
      <c r="Y73" s="22"/>
      <c r="Z73" s="188"/>
      <c r="AA73" s="195"/>
      <c r="AB73" s="333"/>
      <c r="AC73" s="23"/>
      <c r="AD73" s="2"/>
      <c r="AE73" s="22"/>
      <c r="AF73" s="188"/>
      <c r="AG73" s="195"/>
      <c r="AH73" s="333"/>
      <c r="AI73" s="23"/>
      <c r="AJ73" s="2"/>
      <c r="AK73" s="22"/>
      <c r="AL73" s="188"/>
      <c r="AM73" s="195"/>
      <c r="AN73" s="447"/>
      <c r="AO73" s="23"/>
      <c r="AP73" s="2"/>
      <c r="AQ73" s="22"/>
      <c r="AR73" s="188"/>
      <c r="AS73" s="195"/>
      <c r="AT73" s="333">
        <v>1</v>
      </c>
      <c r="AU73" s="23"/>
      <c r="AV73" s="2"/>
      <c r="AW73" s="22"/>
      <c r="AX73" s="188"/>
      <c r="AY73" s="195"/>
      <c r="AZ73" s="333"/>
      <c r="BA73" s="23"/>
      <c r="BB73" s="2"/>
      <c r="BC73" s="22"/>
      <c r="BD73" s="188"/>
      <c r="BE73" s="195"/>
      <c r="BF73" s="333"/>
      <c r="BG73" s="23"/>
      <c r="BH73" s="2"/>
      <c r="BI73" s="22"/>
      <c r="BJ73" s="188"/>
      <c r="BK73" s="195"/>
      <c r="BL73" s="333"/>
      <c r="BM73" s="23"/>
      <c r="BN73" s="23"/>
      <c r="BO73" s="22"/>
      <c r="BP73" s="188">
        <v>1</v>
      </c>
      <c r="BQ73" s="195"/>
      <c r="BR73" s="333"/>
      <c r="BS73" s="23"/>
      <c r="BT73" s="2"/>
      <c r="BU73" s="22"/>
      <c r="BV73" s="188"/>
      <c r="BW73" s="195"/>
      <c r="BX73" s="447"/>
      <c r="BY73" s="23"/>
      <c r="BZ73" s="23"/>
      <c r="CA73" s="22"/>
      <c r="CB73" s="188"/>
      <c r="CC73" s="195"/>
      <c r="CD73" s="447"/>
      <c r="CE73" s="23"/>
      <c r="CF73" s="22"/>
      <c r="CG73" s="22"/>
      <c r="CH73" s="188"/>
      <c r="CI73" s="199">
        <f t="shared" si="1"/>
        <v>0</v>
      </c>
      <c r="CJ73" s="445">
        <f t="shared" si="1"/>
        <v>1</v>
      </c>
      <c r="CK73" s="172"/>
      <c r="CL73" s="38">
        <v>3</v>
      </c>
      <c r="CM73" s="172"/>
      <c r="CN73" s="190">
        <v>1</v>
      </c>
    </row>
    <row r="74" spans="1:92">
      <c r="A74" s="22">
        <v>70</v>
      </c>
      <c r="B74" s="14" t="s">
        <v>89</v>
      </c>
      <c r="C74" s="201"/>
      <c r="D74" s="444"/>
      <c r="E74" s="14"/>
      <c r="F74" s="2"/>
      <c r="G74" s="3"/>
      <c r="H74" s="185"/>
      <c r="I74" s="206"/>
      <c r="J74" s="455"/>
      <c r="K74" s="23"/>
      <c r="L74" s="2"/>
      <c r="M74" s="23"/>
      <c r="N74" s="186"/>
      <c r="O74" s="207"/>
      <c r="P74" s="457"/>
      <c r="Q74" s="23"/>
      <c r="R74" s="2"/>
      <c r="S74" s="23"/>
      <c r="T74" s="186">
        <v>1</v>
      </c>
      <c r="U74" s="610"/>
      <c r="V74" s="457"/>
      <c r="W74" s="23">
        <v>1</v>
      </c>
      <c r="X74" s="2"/>
      <c r="Y74" s="22"/>
      <c r="Z74" s="188">
        <v>1</v>
      </c>
      <c r="AA74" s="195"/>
      <c r="AB74" s="333"/>
      <c r="AC74" s="23"/>
      <c r="AD74" s="2"/>
      <c r="AE74" s="22"/>
      <c r="AF74" s="188"/>
      <c r="AG74" s="195"/>
      <c r="AH74" s="333"/>
      <c r="AI74" s="23"/>
      <c r="AJ74" s="2"/>
      <c r="AK74" s="22"/>
      <c r="AL74" s="188"/>
      <c r="AM74" s="195"/>
      <c r="AN74" s="447"/>
      <c r="AO74" s="23"/>
      <c r="AP74" s="2"/>
      <c r="AQ74" s="22"/>
      <c r="AR74" s="188"/>
      <c r="AS74" s="195"/>
      <c r="AT74" s="333"/>
      <c r="AU74" s="23"/>
      <c r="AV74" s="2"/>
      <c r="AW74" s="22"/>
      <c r="AX74" s="188"/>
      <c r="AY74" s="195"/>
      <c r="AZ74" s="333"/>
      <c r="BA74" s="23"/>
      <c r="BB74" s="2"/>
      <c r="BC74" s="22"/>
      <c r="BD74" s="188"/>
      <c r="BE74" s="195"/>
      <c r="BF74" s="333"/>
      <c r="BG74" s="23"/>
      <c r="BH74" s="2"/>
      <c r="BI74" s="22"/>
      <c r="BJ74" s="188"/>
      <c r="BK74" s="195"/>
      <c r="BL74" s="333"/>
      <c r="BM74" s="23"/>
      <c r="BN74" s="23"/>
      <c r="BO74" s="22"/>
      <c r="BP74" s="188"/>
      <c r="BQ74" s="195"/>
      <c r="BR74" s="333"/>
      <c r="BS74" s="23"/>
      <c r="BT74" s="2"/>
      <c r="BU74" s="22"/>
      <c r="BV74" s="188"/>
      <c r="BW74" s="195"/>
      <c r="BX74" s="447"/>
      <c r="BY74" s="23"/>
      <c r="BZ74" s="23"/>
      <c r="CA74" s="22"/>
      <c r="CB74" s="188"/>
      <c r="CC74" s="195"/>
      <c r="CD74" s="447"/>
      <c r="CE74" s="23"/>
      <c r="CF74" s="22"/>
      <c r="CG74" s="22"/>
      <c r="CH74" s="188"/>
      <c r="CI74" s="199">
        <f t="shared" si="1"/>
        <v>0</v>
      </c>
      <c r="CJ74" s="445">
        <f t="shared" si="1"/>
        <v>0</v>
      </c>
      <c r="CK74" s="172">
        <v>1</v>
      </c>
      <c r="CL74" s="38"/>
      <c r="CM74" s="172"/>
      <c r="CN74" s="190">
        <v>2</v>
      </c>
    </row>
    <row r="75" spans="1:92">
      <c r="A75" s="22">
        <v>71</v>
      </c>
      <c r="B75" s="14" t="s">
        <v>90</v>
      </c>
      <c r="C75" s="201"/>
      <c r="D75" s="444"/>
      <c r="E75" s="14"/>
      <c r="F75" s="2"/>
      <c r="G75" s="3"/>
      <c r="H75" s="185"/>
      <c r="I75" s="206"/>
      <c r="J75" s="455"/>
      <c r="K75" s="23"/>
      <c r="L75" s="2"/>
      <c r="M75" s="23"/>
      <c r="N75" s="186"/>
      <c r="O75" s="207"/>
      <c r="P75" s="457">
        <v>1</v>
      </c>
      <c r="Q75" s="23"/>
      <c r="R75" s="2"/>
      <c r="S75" s="23"/>
      <c r="T75" s="186"/>
      <c r="U75" s="610"/>
      <c r="V75" s="457">
        <v>1</v>
      </c>
      <c r="W75" s="23"/>
      <c r="X75" s="2">
        <v>2</v>
      </c>
      <c r="Y75" s="22"/>
      <c r="Z75" s="188"/>
      <c r="AA75" s="195"/>
      <c r="AB75" s="333"/>
      <c r="AC75" s="23"/>
      <c r="AD75" s="2"/>
      <c r="AE75" s="22"/>
      <c r="AF75" s="188"/>
      <c r="AG75" s="195"/>
      <c r="AH75" s="333"/>
      <c r="AI75" s="23"/>
      <c r="AJ75" s="2"/>
      <c r="AK75" s="22"/>
      <c r="AL75" s="188"/>
      <c r="AM75" s="195"/>
      <c r="AN75" s="447"/>
      <c r="AO75" s="23"/>
      <c r="AP75" s="2"/>
      <c r="AQ75" s="22"/>
      <c r="AR75" s="188"/>
      <c r="AS75" s="195"/>
      <c r="AT75" s="333"/>
      <c r="AU75" s="23"/>
      <c r="AV75" s="2"/>
      <c r="AW75" s="22"/>
      <c r="AX75" s="188"/>
      <c r="AY75" s="195"/>
      <c r="AZ75" s="333"/>
      <c r="BA75" s="23"/>
      <c r="BB75" s="2">
        <v>1</v>
      </c>
      <c r="BC75" s="22"/>
      <c r="BD75" s="188">
        <v>1</v>
      </c>
      <c r="BE75" s="195"/>
      <c r="BF75" s="333"/>
      <c r="BG75" s="23"/>
      <c r="BH75" s="2"/>
      <c r="BI75" s="22">
        <v>1</v>
      </c>
      <c r="BJ75" s="188">
        <v>1</v>
      </c>
      <c r="BK75" s="195"/>
      <c r="BL75" s="333"/>
      <c r="BM75" s="23"/>
      <c r="BN75" s="23"/>
      <c r="BO75" s="22"/>
      <c r="BP75" s="188"/>
      <c r="BQ75" s="195"/>
      <c r="BR75" s="333"/>
      <c r="BS75" s="23"/>
      <c r="BT75" s="2"/>
      <c r="BU75" s="22"/>
      <c r="BV75" s="188"/>
      <c r="BW75" s="195"/>
      <c r="BX75" s="447"/>
      <c r="BY75" s="23"/>
      <c r="BZ75" s="23"/>
      <c r="CA75" s="22"/>
      <c r="CB75" s="188"/>
      <c r="CC75" s="195"/>
      <c r="CD75" s="447"/>
      <c r="CE75" s="23"/>
      <c r="CF75" s="22"/>
      <c r="CG75" s="22"/>
      <c r="CH75" s="188"/>
      <c r="CI75" s="199">
        <f t="shared" si="1"/>
        <v>0</v>
      </c>
      <c r="CJ75" s="445">
        <f t="shared" si="1"/>
        <v>2</v>
      </c>
      <c r="CK75" s="172"/>
      <c r="CL75" s="38">
        <v>2</v>
      </c>
      <c r="CM75" s="172">
        <v>1</v>
      </c>
      <c r="CN75" s="190">
        <v>2</v>
      </c>
    </row>
    <row r="76" spans="1:92">
      <c r="A76" s="22">
        <v>72</v>
      </c>
      <c r="B76" s="14" t="s">
        <v>91</v>
      </c>
      <c r="C76" s="201"/>
      <c r="D76" s="444"/>
      <c r="E76" s="14"/>
      <c r="F76" s="2"/>
      <c r="G76" s="3"/>
      <c r="H76" s="185"/>
      <c r="I76" s="206"/>
      <c r="J76" s="455"/>
      <c r="K76" s="23"/>
      <c r="L76" s="2"/>
      <c r="M76" s="23"/>
      <c r="N76" s="186"/>
      <c r="O76" s="207"/>
      <c r="P76" s="457"/>
      <c r="Q76" s="23"/>
      <c r="R76" s="2">
        <v>1</v>
      </c>
      <c r="S76" s="23"/>
      <c r="T76" s="186"/>
      <c r="U76" s="610"/>
      <c r="V76" s="457"/>
      <c r="W76" s="23">
        <v>1</v>
      </c>
      <c r="X76" s="2">
        <v>5</v>
      </c>
      <c r="Y76" s="22"/>
      <c r="Z76" s="188"/>
      <c r="AA76" s="195"/>
      <c r="AB76" s="333"/>
      <c r="AC76" s="23"/>
      <c r="AD76" s="2"/>
      <c r="AE76" s="22"/>
      <c r="AF76" s="188"/>
      <c r="AG76" s="195"/>
      <c r="AH76" s="333"/>
      <c r="AI76" s="23"/>
      <c r="AJ76" s="2"/>
      <c r="AK76" s="22"/>
      <c r="AL76" s="188"/>
      <c r="AM76" s="195"/>
      <c r="AN76" s="447"/>
      <c r="AO76" s="23"/>
      <c r="AP76" s="2"/>
      <c r="AQ76" s="22"/>
      <c r="AR76" s="188"/>
      <c r="AS76" s="195"/>
      <c r="AT76" s="333"/>
      <c r="AU76" s="23"/>
      <c r="AV76" s="2">
        <v>1</v>
      </c>
      <c r="AW76" s="22"/>
      <c r="AX76" s="188"/>
      <c r="AY76" s="195"/>
      <c r="AZ76" s="333"/>
      <c r="BA76" s="23"/>
      <c r="BB76" s="2"/>
      <c r="BC76" s="22"/>
      <c r="BD76" s="188"/>
      <c r="BE76" s="195">
        <v>2</v>
      </c>
      <c r="BF76" s="333"/>
      <c r="BG76" s="23">
        <v>1</v>
      </c>
      <c r="BH76" s="2"/>
      <c r="BI76" s="22">
        <v>2</v>
      </c>
      <c r="BJ76" s="188"/>
      <c r="BK76" s="195"/>
      <c r="BL76" s="333"/>
      <c r="BM76" s="23"/>
      <c r="BN76" s="23"/>
      <c r="BO76" s="22"/>
      <c r="BP76" s="188"/>
      <c r="BQ76" s="195"/>
      <c r="BR76" s="333"/>
      <c r="BS76" s="23"/>
      <c r="BT76" s="2"/>
      <c r="BU76" s="22"/>
      <c r="BV76" s="188"/>
      <c r="BW76" s="195"/>
      <c r="BX76" s="447"/>
      <c r="BY76" s="23"/>
      <c r="BZ76" s="23"/>
      <c r="CA76" s="22"/>
      <c r="CB76" s="188"/>
      <c r="CC76" s="195"/>
      <c r="CD76" s="447"/>
      <c r="CE76" s="23"/>
      <c r="CF76" s="22"/>
      <c r="CG76" s="22"/>
      <c r="CH76" s="188"/>
      <c r="CI76" s="199">
        <f t="shared" si="1"/>
        <v>2</v>
      </c>
      <c r="CJ76" s="445">
        <f t="shared" si="1"/>
        <v>0</v>
      </c>
      <c r="CK76" s="172">
        <v>2</v>
      </c>
      <c r="CL76" s="38">
        <v>8</v>
      </c>
      <c r="CM76" s="172">
        <v>2</v>
      </c>
      <c r="CN76" s="190"/>
    </row>
    <row r="77" spans="1:92">
      <c r="A77" s="22">
        <v>73</v>
      </c>
      <c r="B77" s="14" t="s">
        <v>163</v>
      </c>
      <c r="C77" s="201"/>
      <c r="D77" s="444"/>
      <c r="E77" s="14"/>
      <c r="F77" s="2"/>
      <c r="G77" s="3"/>
      <c r="H77" s="185"/>
      <c r="I77" s="206"/>
      <c r="J77" s="455"/>
      <c r="K77" s="23"/>
      <c r="L77" s="2"/>
      <c r="M77" s="23"/>
      <c r="N77" s="186"/>
      <c r="O77" s="207"/>
      <c r="P77" s="457"/>
      <c r="Q77" s="23"/>
      <c r="R77" s="2"/>
      <c r="S77" s="23"/>
      <c r="T77" s="186"/>
      <c r="U77" s="610"/>
      <c r="V77" s="457"/>
      <c r="W77" s="23">
        <v>1</v>
      </c>
      <c r="X77" s="2"/>
      <c r="Y77" s="22"/>
      <c r="Z77" s="188"/>
      <c r="AA77" s="195"/>
      <c r="AB77" s="333"/>
      <c r="AC77" s="23"/>
      <c r="AD77" s="2"/>
      <c r="AE77" s="22"/>
      <c r="AF77" s="188"/>
      <c r="AG77" s="195"/>
      <c r="AH77" s="333"/>
      <c r="AI77" s="23"/>
      <c r="AJ77" s="2"/>
      <c r="AK77" s="22"/>
      <c r="AL77" s="188"/>
      <c r="AM77" s="195"/>
      <c r="AN77" s="447"/>
      <c r="AO77" s="23"/>
      <c r="AP77" s="2"/>
      <c r="AQ77" s="22"/>
      <c r="AR77" s="188"/>
      <c r="AS77" s="195">
        <v>1</v>
      </c>
      <c r="AT77" s="333"/>
      <c r="AU77" s="23"/>
      <c r="AV77" s="2"/>
      <c r="AW77" s="22"/>
      <c r="AX77" s="188"/>
      <c r="AY77" s="195"/>
      <c r="AZ77" s="333"/>
      <c r="BA77" s="23">
        <v>1</v>
      </c>
      <c r="BB77" s="2"/>
      <c r="BC77" s="22"/>
      <c r="BD77" s="188"/>
      <c r="BE77" s="195"/>
      <c r="BF77" s="333"/>
      <c r="BG77" s="23">
        <v>2</v>
      </c>
      <c r="BH77" s="2"/>
      <c r="BI77" s="22"/>
      <c r="BJ77" s="188"/>
      <c r="BK77" s="195"/>
      <c r="BL77" s="333"/>
      <c r="BM77" s="23"/>
      <c r="BN77" s="23"/>
      <c r="BO77" s="22"/>
      <c r="BP77" s="188"/>
      <c r="BQ77" s="195"/>
      <c r="BR77" s="333"/>
      <c r="BS77" s="23"/>
      <c r="BT77" s="2"/>
      <c r="BU77" s="22"/>
      <c r="BV77" s="188"/>
      <c r="BW77" s="195"/>
      <c r="BX77" s="447"/>
      <c r="BY77" s="23"/>
      <c r="BZ77" s="23"/>
      <c r="CA77" s="22"/>
      <c r="CB77" s="188"/>
      <c r="CC77" s="195"/>
      <c r="CD77" s="447"/>
      <c r="CE77" s="23"/>
      <c r="CF77" s="22"/>
      <c r="CG77" s="22"/>
      <c r="CH77" s="188"/>
      <c r="CI77" s="199">
        <f t="shared" si="1"/>
        <v>1</v>
      </c>
      <c r="CJ77" s="445">
        <f t="shared" si="1"/>
        <v>0</v>
      </c>
      <c r="CK77" s="172">
        <v>4</v>
      </c>
      <c r="CL77" s="38"/>
      <c r="CM77" s="172"/>
      <c r="CN77" s="190"/>
    </row>
    <row r="78" spans="1:92">
      <c r="A78" s="22">
        <v>74</v>
      </c>
      <c r="B78" s="14" t="s">
        <v>162</v>
      </c>
      <c r="C78" s="201"/>
      <c r="D78" s="444"/>
      <c r="E78" s="14"/>
      <c r="F78" s="2"/>
      <c r="G78" s="3"/>
      <c r="H78" s="185"/>
      <c r="I78" s="206"/>
      <c r="J78" s="455"/>
      <c r="K78" s="23"/>
      <c r="L78" s="2"/>
      <c r="M78" s="23"/>
      <c r="N78" s="186"/>
      <c r="O78" s="207"/>
      <c r="P78" s="457">
        <v>2</v>
      </c>
      <c r="Q78" s="23"/>
      <c r="R78" s="2"/>
      <c r="S78" s="23"/>
      <c r="T78" s="186"/>
      <c r="U78" s="610">
        <v>4</v>
      </c>
      <c r="V78" s="457"/>
      <c r="W78" s="23"/>
      <c r="X78" s="2"/>
      <c r="Y78" s="22"/>
      <c r="Z78" s="188"/>
      <c r="AA78" s="195"/>
      <c r="AB78" s="333"/>
      <c r="AC78" s="23"/>
      <c r="AD78" s="2"/>
      <c r="AE78" s="22"/>
      <c r="AF78" s="188"/>
      <c r="AG78" s="195"/>
      <c r="AH78" s="333"/>
      <c r="AI78" s="23"/>
      <c r="AJ78" s="2"/>
      <c r="AK78" s="22"/>
      <c r="AL78" s="188"/>
      <c r="AM78" s="195"/>
      <c r="AN78" s="447"/>
      <c r="AO78" s="23"/>
      <c r="AP78" s="2"/>
      <c r="AQ78" s="22"/>
      <c r="AR78" s="188"/>
      <c r="AS78" s="195"/>
      <c r="AT78" s="333"/>
      <c r="AU78" s="23"/>
      <c r="AV78" s="2"/>
      <c r="AW78" s="22"/>
      <c r="AX78" s="188"/>
      <c r="AY78" s="195"/>
      <c r="AZ78" s="333"/>
      <c r="BA78" s="23"/>
      <c r="BB78" s="2"/>
      <c r="BC78" s="22"/>
      <c r="BD78" s="188"/>
      <c r="BE78" s="195"/>
      <c r="BF78" s="333"/>
      <c r="BG78" s="23"/>
      <c r="BH78" s="2"/>
      <c r="BI78" s="22"/>
      <c r="BJ78" s="188"/>
      <c r="BK78" s="195"/>
      <c r="BL78" s="333"/>
      <c r="BM78" s="23"/>
      <c r="BN78" s="23"/>
      <c r="BO78" s="22"/>
      <c r="BP78" s="188"/>
      <c r="BQ78" s="195"/>
      <c r="BR78" s="333"/>
      <c r="BS78" s="23"/>
      <c r="BT78" s="2"/>
      <c r="BU78" s="22"/>
      <c r="BV78" s="188"/>
      <c r="BW78" s="195"/>
      <c r="BX78" s="447"/>
      <c r="BY78" s="23"/>
      <c r="BZ78" s="23"/>
      <c r="CA78" s="22"/>
      <c r="CB78" s="188"/>
      <c r="CC78" s="195"/>
      <c r="CD78" s="447"/>
      <c r="CE78" s="23"/>
      <c r="CF78" s="22"/>
      <c r="CG78" s="22"/>
      <c r="CH78" s="188"/>
      <c r="CI78" s="199">
        <f t="shared" si="1"/>
        <v>4</v>
      </c>
      <c r="CJ78" s="445">
        <f t="shared" si="1"/>
        <v>2</v>
      </c>
      <c r="CK78" s="172"/>
      <c r="CL78" s="38"/>
      <c r="CM78" s="172"/>
      <c r="CN78" s="190"/>
    </row>
    <row r="79" spans="1:92">
      <c r="A79" s="22">
        <v>75</v>
      </c>
      <c r="B79" s="14" t="s">
        <v>92</v>
      </c>
      <c r="C79" s="201"/>
      <c r="D79" s="444"/>
      <c r="E79" s="14"/>
      <c r="F79" s="2"/>
      <c r="G79" s="3"/>
      <c r="H79" s="185"/>
      <c r="I79" s="206"/>
      <c r="J79" s="455"/>
      <c r="K79" s="23"/>
      <c r="L79" s="2"/>
      <c r="M79" s="23"/>
      <c r="N79" s="186"/>
      <c r="O79" s="207"/>
      <c r="P79" s="457"/>
      <c r="Q79" s="23"/>
      <c r="R79" s="2"/>
      <c r="S79" s="23">
        <v>1</v>
      </c>
      <c r="T79" s="186"/>
      <c r="U79" s="610">
        <v>1</v>
      </c>
      <c r="V79" s="457"/>
      <c r="W79" s="23">
        <v>1</v>
      </c>
      <c r="X79" s="2"/>
      <c r="Y79" s="22"/>
      <c r="Z79" s="188"/>
      <c r="AA79" s="195"/>
      <c r="AB79" s="333"/>
      <c r="AC79" s="23"/>
      <c r="AD79" s="2"/>
      <c r="AE79" s="22"/>
      <c r="AF79" s="188"/>
      <c r="AG79" s="195"/>
      <c r="AH79" s="333"/>
      <c r="AI79" s="23"/>
      <c r="AJ79" s="2"/>
      <c r="AK79" s="22"/>
      <c r="AL79" s="188"/>
      <c r="AM79" s="195"/>
      <c r="AN79" s="447"/>
      <c r="AO79" s="23"/>
      <c r="AP79" s="2"/>
      <c r="AQ79" s="22"/>
      <c r="AR79" s="188"/>
      <c r="AS79" s="195"/>
      <c r="AT79" s="333"/>
      <c r="AU79" s="23"/>
      <c r="AV79" s="2"/>
      <c r="AW79" s="22"/>
      <c r="AX79" s="188"/>
      <c r="AY79" s="195"/>
      <c r="AZ79" s="333"/>
      <c r="BA79" s="23">
        <v>1</v>
      </c>
      <c r="BB79" s="2"/>
      <c r="BC79" s="22"/>
      <c r="BD79" s="188"/>
      <c r="BE79" s="195"/>
      <c r="BF79" s="333"/>
      <c r="BG79" s="23"/>
      <c r="BH79" s="2"/>
      <c r="BI79" s="22"/>
      <c r="BJ79" s="188"/>
      <c r="BK79" s="195"/>
      <c r="BL79" s="333"/>
      <c r="BM79" s="23"/>
      <c r="BN79" s="23"/>
      <c r="BO79" s="22"/>
      <c r="BP79" s="188"/>
      <c r="BQ79" s="195"/>
      <c r="BR79" s="333"/>
      <c r="BS79" s="23"/>
      <c r="BT79" s="2"/>
      <c r="BU79" s="22"/>
      <c r="BV79" s="188"/>
      <c r="BW79" s="195"/>
      <c r="BX79" s="447"/>
      <c r="BY79" s="23"/>
      <c r="BZ79" s="23"/>
      <c r="CA79" s="22"/>
      <c r="CB79" s="188"/>
      <c r="CC79" s="195"/>
      <c r="CD79" s="447"/>
      <c r="CE79" s="23"/>
      <c r="CF79" s="22"/>
      <c r="CG79" s="22"/>
      <c r="CH79" s="188"/>
      <c r="CI79" s="199">
        <f t="shared" si="1"/>
        <v>1</v>
      </c>
      <c r="CJ79" s="445">
        <f t="shared" si="1"/>
        <v>0</v>
      </c>
      <c r="CK79" s="172">
        <v>2</v>
      </c>
      <c r="CL79" s="38">
        <v>1</v>
      </c>
      <c r="CM79" s="172">
        <v>1</v>
      </c>
      <c r="CN79" s="190"/>
    </row>
    <row r="80" spans="1:92" s="430" customFormat="1" ht="16.5" customHeight="1">
      <c r="A80" s="416"/>
      <c r="B80" s="417" t="s">
        <v>123</v>
      </c>
      <c r="C80" s="432"/>
      <c r="D80" s="432"/>
      <c r="E80" s="417"/>
      <c r="F80" s="419"/>
      <c r="G80" s="418"/>
      <c r="H80" s="433"/>
      <c r="I80" s="434"/>
      <c r="J80" s="454"/>
      <c r="K80" s="435"/>
      <c r="L80" s="419"/>
      <c r="M80" s="435"/>
      <c r="N80" s="436"/>
      <c r="O80" s="437"/>
      <c r="P80" s="456"/>
      <c r="Q80" s="435"/>
      <c r="R80" s="419"/>
      <c r="S80" s="435"/>
      <c r="T80" s="436"/>
      <c r="U80" s="611"/>
      <c r="V80" s="456"/>
      <c r="W80" s="435"/>
      <c r="X80" s="419">
        <v>2</v>
      </c>
      <c r="Y80" s="416"/>
      <c r="Z80" s="438"/>
      <c r="AA80" s="439"/>
      <c r="AB80" s="459"/>
      <c r="AC80" s="435"/>
      <c r="AD80" s="419"/>
      <c r="AE80" s="416"/>
      <c r="AF80" s="438"/>
      <c r="AG80" s="439"/>
      <c r="AH80" s="459"/>
      <c r="AI80" s="435"/>
      <c r="AJ80" s="419"/>
      <c r="AK80" s="416"/>
      <c r="AL80" s="438"/>
      <c r="AM80" s="439"/>
      <c r="AN80" s="446"/>
      <c r="AO80" s="435"/>
      <c r="AP80" s="419"/>
      <c r="AQ80" s="416"/>
      <c r="AR80" s="438"/>
      <c r="AS80" s="439"/>
      <c r="AT80" s="459"/>
      <c r="AU80" s="435"/>
      <c r="AV80" s="419"/>
      <c r="AW80" s="416"/>
      <c r="AX80" s="438"/>
      <c r="AY80" s="439"/>
      <c r="AZ80" s="459"/>
      <c r="BA80" s="435"/>
      <c r="BB80" s="419"/>
      <c r="BC80" s="416"/>
      <c r="BD80" s="438"/>
      <c r="BE80" s="439"/>
      <c r="BF80" s="459"/>
      <c r="BG80" s="435"/>
      <c r="BH80" s="419"/>
      <c r="BI80" s="416"/>
      <c r="BJ80" s="438"/>
      <c r="BK80" s="439"/>
      <c r="BL80" s="459"/>
      <c r="BM80" s="435"/>
      <c r="BN80" s="435"/>
      <c r="BO80" s="416"/>
      <c r="BP80" s="438"/>
      <c r="BQ80" s="439"/>
      <c r="BR80" s="459"/>
      <c r="BS80" s="435"/>
      <c r="BT80" s="419"/>
      <c r="BU80" s="416"/>
      <c r="BV80" s="438"/>
      <c r="BW80" s="439"/>
      <c r="BX80" s="446"/>
      <c r="BY80" s="435"/>
      <c r="BZ80" s="435"/>
      <c r="CA80" s="416"/>
      <c r="CB80" s="438"/>
      <c r="CC80" s="439"/>
      <c r="CD80" s="446"/>
      <c r="CE80" s="435"/>
      <c r="CF80" s="416"/>
      <c r="CG80" s="416"/>
      <c r="CH80" s="438"/>
      <c r="CI80" s="440"/>
      <c r="CJ80" s="440">
        <f t="shared" si="1"/>
        <v>0</v>
      </c>
      <c r="CK80" s="441"/>
      <c r="CL80" s="442">
        <v>2</v>
      </c>
      <c r="CM80" s="441"/>
      <c r="CN80" s="443"/>
    </row>
    <row r="81" spans="1:92" ht="46.5" customHeight="1">
      <c r="A81" s="22">
        <v>76</v>
      </c>
      <c r="B81" s="14" t="s">
        <v>175</v>
      </c>
      <c r="C81" s="201"/>
      <c r="D81" s="444"/>
      <c r="E81" s="14"/>
      <c r="F81" s="2"/>
      <c r="G81" s="3"/>
      <c r="H81" s="185"/>
      <c r="I81" s="206"/>
      <c r="J81" s="455"/>
      <c r="K81" s="23"/>
      <c r="L81" s="2"/>
      <c r="M81" s="23"/>
      <c r="N81" s="186"/>
      <c r="O81" s="207"/>
      <c r="P81" s="457"/>
      <c r="Q81" s="23"/>
      <c r="R81" s="2"/>
      <c r="S81" s="23"/>
      <c r="T81" s="186"/>
      <c r="U81" s="610"/>
      <c r="V81" s="457"/>
      <c r="W81" s="23"/>
      <c r="X81" s="2"/>
      <c r="Y81" s="22"/>
      <c r="Z81" s="188"/>
      <c r="AA81" s="195"/>
      <c r="AB81" s="333"/>
      <c r="AC81" s="23"/>
      <c r="AD81" s="2"/>
      <c r="AE81" s="22"/>
      <c r="AF81" s="188"/>
      <c r="AG81" s="195"/>
      <c r="AH81" s="333"/>
      <c r="AI81" s="23"/>
      <c r="AJ81" s="2"/>
      <c r="AK81" s="22"/>
      <c r="AL81" s="188"/>
      <c r="AM81" s="195"/>
      <c r="AN81" s="447"/>
      <c r="AO81" s="23"/>
      <c r="AP81" s="2"/>
      <c r="AQ81" s="22"/>
      <c r="AR81" s="188"/>
      <c r="AS81" s="195"/>
      <c r="AT81" s="333"/>
      <c r="AU81" s="23"/>
      <c r="AV81" s="2"/>
      <c r="AW81" s="22"/>
      <c r="AX81" s="188"/>
      <c r="AY81" s="195"/>
      <c r="AZ81" s="333"/>
      <c r="BA81" s="23"/>
      <c r="BB81" s="2"/>
      <c r="BC81" s="22"/>
      <c r="BD81" s="188"/>
      <c r="BE81" s="195"/>
      <c r="BF81" s="333"/>
      <c r="BG81" s="23"/>
      <c r="BH81" s="2"/>
      <c r="BI81" s="22"/>
      <c r="BJ81" s="188"/>
      <c r="BK81" s="195"/>
      <c r="BL81" s="333"/>
      <c r="BM81" s="23"/>
      <c r="BN81" s="23"/>
      <c r="BO81" s="22"/>
      <c r="BP81" s="188"/>
      <c r="BQ81" s="195"/>
      <c r="BR81" s="333"/>
      <c r="BS81" s="23"/>
      <c r="BT81" s="2"/>
      <c r="BU81" s="22"/>
      <c r="BV81" s="188"/>
      <c r="BW81" s="195"/>
      <c r="BX81" s="447"/>
      <c r="BY81" s="23"/>
      <c r="BZ81" s="23"/>
      <c r="CA81" s="22"/>
      <c r="CB81" s="188"/>
      <c r="CC81" s="195"/>
      <c r="CD81" s="447"/>
      <c r="CE81" s="23"/>
      <c r="CF81" s="22"/>
      <c r="CG81" s="22"/>
      <c r="CH81" s="188"/>
      <c r="CI81" s="199">
        <f t="shared" si="1"/>
        <v>0</v>
      </c>
      <c r="CJ81" s="445">
        <f t="shared" si="1"/>
        <v>0</v>
      </c>
      <c r="CK81" s="172"/>
      <c r="CL81" s="38"/>
      <c r="CM81" s="172"/>
      <c r="CN81" s="190"/>
    </row>
    <row r="82" spans="1:92">
      <c r="A82" s="22">
        <v>77</v>
      </c>
      <c r="B82" s="14" t="s">
        <v>124</v>
      </c>
      <c r="C82" s="201"/>
      <c r="D82" s="444"/>
      <c r="E82" s="14"/>
      <c r="F82" s="2"/>
      <c r="G82" s="3"/>
      <c r="H82" s="185"/>
      <c r="I82" s="206"/>
      <c r="J82" s="455"/>
      <c r="K82" s="23"/>
      <c r="L82" s="2"/>
      <c r="M82" s="23"/>
      <c r="N82" s="186"/>
      <c r="O82" s="207"/>
      <c r="P82" s="457"/>
      <c r="Q82" s="23"/>
      <c r="R82" s="2"/>
      <c r="S82" s="23"/>
      <c r="T82" s="186"/>
      <c r="U82" s="610"/>
      <c r="V82" s="457"/>
      <c r="W82" s="23"/>
      <c r="X82" s="2"/>
      <c r="Y82" s="22"/>
      <c r="Z82" s="188"/>
      <c r="AA82" s="195"/>
      <c r="AB82" s="333"/>
      <c r="AC82" s="23"/>
      <c r="AD82" s="2"/>
      <c r="AE82" s="22"/>
      <c r="AF82" s="188"/>
      <c r="AG82" s="195"/>
      <c r="AH82" s="333"/>
      <c r="AI82" s="23"/>
      <c r="AJ82" s="2"/>
      <c r="AK82" s="22"/>
      <c r="AL82" s="188"/>
      <c r="AM82" s="195"/>
      <c r="AN82" s="447"/>
      <c r="AO82" s="23"/>
      <c r="AP82" s="2"/>
      <c r="AQ82" s="22"/>
      <c r="AR82" s="188"/>
      <c r="AS82" s="195"/>
      <c r="AT82" s="333">
        <v>1</v>
      </c>
      <c r="AU82" s="23">
        <v>1</v>
      </c>
      <c r="AV82" s="2"/>
      <c r="AW82" s="22"/>
      <c r="AX82" s="188"/>
      <c r="AY82" s="195"/>
      <c r="AZ82" s="333">
        <v>1</v>
      </c>
      <c r="BA82" s="23"/>
      <c r="BB82" s="2"/>
      <c r="BC82" s="22"/>
      <c r="BD82" s="188"/>
      <c r="BE82" s="195"/>
      <c r="BF82" s="333"/>
      <c r="BG82" s="23"/>
      <c r="BH82" s="2"/>
      <c r="BI82" s="22"/>
      <c r="BJ82" s="188"/>
      <c r="BK82" s="195"/>
      <c r="BL82" s="333"/>
      <c r="BM82" s="23"/>
      <c r="BN82" s="23"/>
      <c r="BO82" s="22"/>
      <c r="BP82" s="188"/>
      <c r="BQ82" s="195"/>
      <c r="BR82" s="333"/>
      <c r="BS82" s="23"/>
      <c r="BT82" s="2"/>
      <c r="BU82" s="22"/>
      <c r="BV82" s="188"/>
      <c r="BW82" s="195"/>
      <c r="BX82" s="447"/>
      <c r="BY82" s="23"/>
      <c r="BZ82" s="23"/>
      <c r="CA82" s="22"/>
      <c r="CB82" s="188"/>
      <c r="CC82" s="195"/>
      <c r="CD82" s="447"/>
      <c r="CE82" s="23"/>
      <c r="CF82" s="22"/>
      <c r="CG82" s="22"/>
      <c r="CH82" s="188"/>
      <c r="CI82" s="199">
        <f t="shared" si="1"/>
        <v>0</v>
      </c>
      <c r="CJ82" s="445">
        <f t="shared" si="1"/>
        <v>2</v>
      </c>
      <c r="CK82" s="172">
        <v>1</v>
      </c>
      <c r="CL82" s="38"/>
      <c r="CM82" s="172"/>
      <c r="CN82" s="190"/>
    </row>
    <row r="83" spans="1:92">
      <c r="A83" s="22">
        <v>78</v>
      </c>
      <c r="B83" s="14" t="s">
        <v>114</v>
      </c>
      <c r="C83" s="201"/>
      <c r="D83" s="444"/>
      <c r="E83" s="14"/>
      <c r="F83" s="2"/>
      <c r="G83" s="3"/>
      <c r="H83" s="185"/>
      <c r="I83" s="206"/>
      <c r="J83" s="455"/>
      <c r="K83" s="23"/>
      <c r="L83" s="2"/>
      <c r="M83" s="23"/>
      <c r="N83" s="186"/>
      <c r="O83" s="207"/>
      <c r="P83" s="457"/>
      <c r="Q83" s="23"/>
      <c r="R83" s="2"/>
      <c r="S83" s="23"/>
      <c r="T83" s="186"/>
      <c r="U83" s="610"/>
      <c r="V83" s="457"/>
      <c r="W83" s="23"/>
      <c r="X83" s="2"/>
      <c r="Y83" s="22"/>
      <c r="Z83" s="188"/>
      <c r="AA83" s="195"/>
      <c r="AB83" s="333"/>
      <c r="AC83" s="23"/>
      <c r="AD83" s="2"/>
      <c r="AE83" s="22"/>
      <c r="AF83" s="188"/>
      <c r="AG83" s="195"/>
      <c r="AH83" s="333"/>
      <c r="AI83" s="23"/>
      <c r="AJ83" s="2"/>
      <c r="AK83" s="22"/>
      <c r="AL83" s="188"/>
      <c r="AM83" s="195"/>
      <c r="AN83" s="447"/>
      <c r="AO83" s="23"/>
      <c r="AP83" s="2"/>
      <c r="AQ83" s="22"/>
      <c r="AR83" s="188"/>
      <c r="AS83" s="195"/>
      <c r="AT83" s="333"/>
      <c r="AU83" s="23"/>
      <c r="AV83" s="2"/>
      <c r="AW83" s="22"/>
      <c r="AX83" s="188"/>
      <c r="AY83" s="195"/>
      <c r="AZ83" s="333"/>
      <c r="BA83" s="23"/>
      <c r="BB83" s="2"/>
      <c r="BC83" s="22"/>
      <c r="BD83" s="188"/>
      <c r="BE83" s="195"/>
      <c r="BF83" s="333">
        <v>1</v>
      </c>
      <c r="BG83" s="23"/>
      <c r="BH83" s="2"/>
      <c r="BI83" s="22"/>
      <c r="BJ83" s="188"/>
      <c r="BK83" s="195"/>
      <c r="BL83" s="333"/>
      <c r="BM83" s="23"/>
      <c r="BN83" s="23"/>
      <c r="BO83" s="22"/>
      <c r="BP83" s="188"/>
      <c r="BQ83" s="195"/>
      <c r="BR83" s="333"/>
      <c r="BS83" s="23"/>
      <c r="BT83" s="2"/>
      <c r="BU83" s="22"/>
      <c r="BV83" s="188"/>
      <c r="BW83" s="195"/>
      <c r="BX83" s="447"/>
      <c r="BY83" s="23"/>
      <c r="BZ83" s="23"/>
      <c r="CA83" s="22"/>
      <c r="CB83" s="188"/>
      <c r="CC83" s="195"/>
      <c r="CD83" s="447"/>
      <c r="CE83" s="23"/>
      <c r="CF83" s="22"/>
      <c r="CG83" s="22"/>
      <c r="CH83" s="188"/>
      <c r="CI83" s="199">
        <f t="shared" si="1"/>
        <v>0</v>
      </c>
      <c r="CJ83" s="445">
        <f t="shared" si="1"/>
        <v>1</v>
      </c>
      <c r="CK83" s="172"/>
      <c r="CL83" s="38"/>
      <c r="CM83" s="172"/>
      <c r="CN83" s="190"/>
    </row>
    <row r="84" spans="1:92">
      <c r="A84" s="22">
        <v>79</v>
      </c>
      <c r="B84" s="14" t="s">
        <v>112</v>
      </c>
      <c r="C84" s="201"/>
      <c r="D84" s="444"/>
      <c r="E84" s="14"/>
      <c r="F84" s="2"/>
      <c r="G84" s="3"/>
      <c r="H84" s="185"/>
      <c r="I84" s="206"/>
      <c r="J84" s="455"/>
      <c r="K84" s="23"/>
      <c r="L84" s="2"/>
      <c r="M84" s="23"/>
      <c r="N84" s="186"/>
      <c r="O84" s="207"/>
      <c r="P84" s="457"/>
      <c r="Q84" s="23"/>
      <c r="R84" s="2"/>
      <c r="S84" s="23"/>
      <c r="T84" s="186"/>
      <c r="U84" s="610"/>
      <c r="V84" s="457">
        <v>1</v>
      </c>
      <c r="W84" s="23"/>
      <c r="X84" s="2"/>
      <c r="Y84" s="22"/>
      <c r="Z84" s="188"/>
      <c r="AA84" s="195"/>
      <c r="AB84" s="333"/>
      <c r="AC84" s="23"/>
      <c r="AD84" s="2"/>
      <c r="AE84" s="22"/>
      <c r="AF84" s="188"/>
      <c r="AG84" s="195"/>
      <c r="AH84" s="333"/>
      <c r="AI84" s="23"/>
      <c r="AJ84" s="2"/>
      <c r="AK84" s="22"/>
      <c r="AL84" s="188"/>
      <c r="AM84" s="195"/>
      <c r="AN84" s="447"/>
      <c r="AO84" s="23"/>
      <c r="AP84" s="2"/>
      <c r="AQ84" s="22"/>
      <c r="AR84" s="188"/>
      <c r="AS84" s="195"/>
      <c r="AT84" s="333"/>
      <c r="AU84" s="23"/>
      <c r="AV84" s="2"/>
      <c r="AW84" s="22"/>
      <c r="AX84" s="188"/>
      <c r="AY84" s="195"/>
      <c r="AZ84" s="333"/>
      <c r="BA84" s="23"/>
      <c r="BB84" s="2">
        <v>1</v>
      </c>
      <c r="BC84" s="22"/>
      <c r="BD84" s="188"/>
      <c r="BE84" s="195"/>
      <c r="BF84" s="333"/>
      <c r="BG84" s="23"/>
      <c r="BH84" s="2">
        <v>1</v>
      </c>
      <c r="BI84" s="22"/>
      <c r="BJ84" s="188"/>
      <c r="BK84" s="195"/>
      <c r="BL84" s="333"/>
      <c r="BM84" s="23"/>
      <c r="BN84" s="23"/>
      <c r="BO84" s="22"/>
      <c r="BP84" s="188"/>
      <c r="BQ84" s="195"/>
      <c r="BR84" s="333"/>
      <c r="BS84" s="23"/>
      <c r="BT84" s="2"/>
      <c r="BU84" s="22"/>
      <c r="BV84" s="188"/>
      <c r="BW84" s="195"/>
      <c r="BX84" s="447"/>
      <c r="BY84" s="23"/>
      <c r="BZ84" s="23"/>
      <c r="CA84" s="22"/>
      <c r="CB84" s="188"/>
      <c r="CC84" s="195"/>
      <c r="CD84" s="447"/>
      <c r="CE84" s="23"/>
      <c r="CF84" s="22"/>
      <c r="CG84" s="22"/>
      <c r="CH84" s="188"/>
      <c r="CI84" s="199">
        <f t="shared" si="1"/>
        <v>0</v>
      </c>
      <c r="CJ84" s="445">
        <f t="shared" si="1"/>
        <v>1</v>
      </c>
      <c r="CK84" s="172"/>
      <c r="CL84" s="38"/>
      <c r="CM84" s="172"/>
      <c r="CN84" s="190"/>
    </row>
    <row r="85" spans="1:92">
      <c r="A85" s="22">
        <v>80</v>
      </c>
      <c r="B85" s="14" t="s">
        <v>125</v>
      </c>
      <c r="C85" s="201"/>
      <c r="D85" s="444"/>
      <c r="E85" s="14"/>
      <c r="F85" s="2"/>
      <c r="G85" s="3"/>
      <c r="H85" s="185"/>
      <c r="I85" s="206"/>
      <c r="J85" s="455"/>
      <c r="K85" s="23"/>
      <c r="L85" s="2"/>
      <c r="M85" s="23"/>
      <c r="N85" s="186"/>
      <c r="O85" s="207"/>
      <c r="P85" s="457"/>
      <c r="Q85" s="23"/>
      <c r="R85" s="2"/>
      <c r="S85" s="23"/>
      <c r="T85" s="186"/>
      <c r="U85" s="610"/>
      <c r="V85" s="457"/>
      <c r="W85" s="23"/>
      <c r="X85" s="2"/>
      <c r="Y85" s="22"/>
      <c r="Z85" s="188"/>
      <c r="AA85" s="195"/>
      <c r="AB85" s="333"/>
      <c r="AC85" s="23"/>
      <c r="AD85" s="2"/>
      <c r="AE85" s="22"/>
      <c r="AF85" s="188"/>
      <c r="AG85" s="195"/>
      <c r="AH85" s="333"/>
      <c r="AI85" s="23"/>
      <c r="AJ85" s="2"/>
      <c r="AK85" s="22"/>
      <c r="AL85" s="188"/>
      <c r="AM85" s="195"/>
      <c r="AN85" s="447"/>
      <c r="AO85" s="23"/>
      <c r="AP85" s="2"/>
      <c r="AQ85" s="22"/>
      <c r="AR85" s="188"/>
      <c r="AS85" s="195"/>
      <c r="AT85" s="333"/>
      <c r="AU85" s="23"/>
      <c r="AV85" s="2"/>
      <c r="AW85" s="22"/>
      <c r="AX85" s="188"/>
      <c r="AY85" s="195"/>
      <c r="AZ85" s="333"/>
      <c r="BA85" s="23"/>
      <c r="BB85" s="2"/>
      <c r="BC85" s="22"/>
      <c r="BD85" s="188"/>
      <c r="BE85" s="195">
        <v>1</v>
      </c>
      <c r="BF85" s="333"/>
      <c r="BG85" s="23"/>
      <c r="BH85" s="2"/>
      <c r="BI85" s="22"/>
      <c r="BJ85" s="188"/>
      <c r="BK85" s="195"/>
      <c r="BL85" s="333"/>
      <c r="BM85" s="23"/>
      <c r="BN85" s="23"/>
      <c r="BO85" s="22"/>
      <c r="BP85" s="188"/>
      <c r="BQ85" s="195"/>
      <c r="BR85" s="333"/>
      <c r="BS85" s="23"/>
      <c r="BT85" s="2"/>
      <c r="BU85" s="22"/>
      <c r="BV85" s="188"/>
      <c r="BW85" s="195"/>
      <c r="BX85" s="447"/>
      <c r="BY85" s="23"/>
      <c r="BZ85" s="23"/>
      <c r="CA85" s="22"/>
      <c r="CB85" s="188"/>
      <c r="CC85" s="195"/>
      <c r="CD85" s="447"/>
      <c r="CE85" s="23"/>
      <c r="CF85" s="22"/>
      <c r="CG85" s="22"/>
      <c r="CH85" s="188"/>
      <c r="CI85" s="199">
        <f t="shared" si="1"/>
        <v>1</v>
      </c>
      <c r="CJ85" s="445">
        <f t="shared" si="1"/>
        <v>0</v>
      </c>
      <c r="CK85" s="172"/>
      <c r="CL85" s="38"/>
      <c r="CM85" s="172"/>
      <c r="CN85" s="190"/>
    </row>
    <row r="86" spans="1:92" ht="15.75" thickBot="1">
      <c r="A86" s="2"/>
      <c r="B86" s="26"/>
      <c r="C86" s="463">
        <f t="shared" ref="C86:BH86" si="2">SUM(C4:C85)</f>
        <v>0</v>
      </c>
      <c r="D86" s="205">
        <f t="shared" si="2"/>
        <v>0</v>
      </c>
      <c r="E86" s="11">
        <f t="shared" si="2"/>
        <v>0</v>
      </c>
      <c r="F86" s="11">
        <f t="shared" si="2"/>
        <v>0</v>
      </c>
      <c r="G86" s="11">
        <f t="shared" si="2"/>
        <v>0</v>
      </c>
      <c r="H86" s="12">
        <f t="shared" si="2"/>
        <v>0</v>
      </c>
      <c r="I86" s="463">
        <f t="shared" si="2"/>
        <v>1</v>
      </c>
      <c r="J86" s="205">
        <f t="shared" si="2"/>
        <v>1</v>
      </c>
      <c r="K86" s="11">
        <f t="shared" si="2"/>
        <v>0</v>
      </c>
      <c r="L86" s="11">
        <f t="shared" si="2"/>
        <v>0</v>
      </c>
      <c r="M86" s="11">
        <f t="shared" si="2"/>
        <v>4</v>
      </c>
      <c r="N86" s="12">
        <f t="shared" si="2"/>
        <v>10</v>
      </c>
      <c r="O86" s="463">
        <f t="shared" si="2"/>
        <v>0</v>
      </c>
      <c r="P86" s="205">
        <f t="shared" si="2"/>
        <v>26</v>
      </c>
      <c r="Q86" s="11">
        <f t="shared" si="2"/>
        <v>7</v>
      </c>
      <c r="R86" s="11">
        <f t="shared" si="2"/>
        <v>21</v>
      </c>
      <c r="S86" s="11">
        <f t="shared" si="2"/>
        <v>12</v>
      </c>
      <c r="T86" s="12">
        <f t="shared" si="2"/>
        <v>22</v>
      </c>
      <c r="U86" s="612">
        <f t="shared" si="2"/>
        <v>54</v>
      </c>
      <c r="V86" s="205">
        <f t="shared" si="2"/>
        <v>22</v>
      </c>
      <c r="W86" s="11">
        <f t="shared" si="2"/>
        <v>38</v>
      </c>
      <c r="X86" s="11">
        <f t="shared" si="2"/>
        <v>53</v>
      </c>
      <c r="Y86" s="11">
        <f t="shared" si="2"/>
        <v>41</v>
      </c>
      <c r="Z86" s="12">
        <f t="shared" si="2"/>
        <v>26</v>
      </c>
      <c r="AA86" s="196">
        <f t="shared" si="2"/>
        <v>1</v>
      </c>
      <c r="AB86" s="462">
        <f t="shared" si="2"/>
        <v>3</v>
      </c>
      <c r="AC86" s="11">
        <f t="shared" si="2"/>
        <v>2</v>
      </c>
      <c r="AD86" s="11">
        <f t="shared" si="2"/>
        <v>7</v>
      </c>
      <c r="AE86" s="11">
        <f t="shared" si="2"/>
        <v>2</v>
      </c>
      <c r="AF86" s="12">
        <f t="shared" si="2"/>
        <v>4</v>
      </c>
      <c r="AG86" s="196">
        <f t="shared" si="2"/>
        <v>0</v>
      </c>
      <c r="AH86" s="460">
        <f t="shared" si="2"/>
        <v>3</v>
      </c>
      <c r="AI86" s="11">
        <f t="shared" si="2"/>
        <v>0</v>
      </c>
      <c r="AJ86" s="11">
        <f t="shared" si="2"/>
        <v>0</v>
      </c>
      <c r="AK86" s="11">
        <f t="shared" si="2"/>
        <v>0</v>
      </c>
      <c r="AL86" s="12">
        <f t="shared" si="2"/>
        <v>0</v>
      </c>
      <c r="AM86" s="196">
        <f t="shared" si="2"/>
        <v>0</v>
      </c>
      <c r="AN86" s="460">
        <f t="shared" si="2"/>
        <v>0</v>
      </c>
      <c r="AO86" s="11">
        <f t="shared" si="2"/>
        <v>0</v>
      </c>
      <c r="AP86" s="11">
        <f t="shared" si="2"/>
        <v>1</v>
      </c>
      <c r="AQ86" s="11">
        <f t="shared" si="2"/>
        <v>0</v>
      </c>
      <c r="AR86" s="12">
        <f t="shared" si="2"/>
        <v>0</v>
      </c>
      <c r="AS86" s="196">
        <f t="shared" si="2"/>
        <v>2</v>
      </c>
      <c r="AT86" s="462">
        <f t="shared" si="2"/>
        <v>8</v>
      </c>
      <c r="AU86" s="11">
        <f t="shared" si="2"/>
        <v>15</v>
      </c>
      <c r="AV86" s="11">
        <f t="shared" si="2"/>
        <v>5</v>
      </c>
      <c r="AW86" s="11">
        <f t="shared" si="2"/>
        <v>4</v>
      </c>
      <c r="AX86" s="12">
        <f t="shared" si="2"/>
        <v>3</v>
      </c>
      <c r="AY86" s="196">
        <f t="shared" si="2"/>
        <v>6</v>
      </c>
      <c r="AZ86" s="462">
        <f t="shared" si="2"/>
        <v>11</v>
      </c>
      <c r="BA86" s="11">
        <f t="shared" si="2"/>
        <v>19</v>
      </c>
      <c r="BB86" s="11">
        <f t="shared" si="2"/>
        <v>13</v>
      </c>
      <c r="BC86" s="11">
        <f t="shared" si="2"/>
        <v>17</v>
      </c>
      <c r="BD86" s="12">
        <f t="shared" si="2"/>
        <v>13</v>
      </c>
      <c r="BE86" s="196">
        <f t="shared" si="2"/>
        <v>17</v>
      </c>
      <c r="BF86" s="462">
        <f t="shared" si="2"/>
        <v>26</v>
      </c>
      <c r="BG86" s="11">
        <f t="shared" si="2"/>
        <v>16</v>
      </c>
      <c r="BH86" s="11">
        <f t="shared" si="2"/>
        <v>4</v>
      </c>
      <c r="BI86" s="11">
        <f>SUM(BI4:BI85)</f>
        <v>16</v>
      </c>
      <c r="BJ86" s="12">
        <f>SUM(BJ4:BJ85)</f>
        <v>7</v>
      </c>
      <c r="BK86" s="196">
        <f>SUM(BK4:BK85)</f>
        <v>7</v>
      </c>
      <c r="BL86" s="462">
        <f>SUM(BL4:BL85)</f>
        <v>5</v>
      </c>
      <c r="BM86" s="11">
        <f t="shared" ref="BM86:CJ86" si="3">SUM(BM4:BM85)</f>
        <v>2</v>
      </c>
      <c r="BN86" s="11">
        <f t="shared" si="3"/>
        <v>0</v>
      </c>
      <c r="BO86" s="11">
        <f t="shared" si="3"/>
        <v>0</v>
      </c>
      <c r="BP86" s="12">
        <f t="shared" si="3"/>
        <v>2</v>
      </c>
      <c r="BQ86" s="196">
        <f t="shared" si="3"/>
        <v>2</v>
      </c>
      <c r="BR86" s="462">
        <f t="shared" si="3"/>
        <v>2</v>
      </c>
      <c r="BS86" s="11">
        <f t="shared" si="3"/>
        <v>0</v>
      </c>
      <c r="BT86" s="11">
        <f t="shared" si="3"/>
        <v>2</v>
      </c>
      <c r="BU86" s="11">
        <f t="shared" si="3"/>
        <v>0</v>
      </c>
      <c r="BV86" s="12">
        <f t="shared" si="3"/>
        <v>1</v>
      </c>
      <c r="BW86" s="196">
        <f t="shared" si="3"/>
        <v>0</v>
      </c>
      <c r="BX86" s="462">
        <f t="shared" si="3"/>
        <v>0</v>
      </c>
      <c r="BY86" s="11">
        <f t="shared" si="3"/>
        <v>0</v>
      </c>
      <c r="BZ86" s="11">
        <f t="shared" si="3"/>
        <v>0</v>
      </c>
      <c r="CA86" s="11">
        <f t="shared" si="3"/>
        <v>0</v>
      </c>
      <c r="CB86" s="12">
        <f t="shared" si="3"/>
        <v>0</v>
      </c>
      <c r="CC86" s="196">
        <f t="shared" si="3"/>
        <v>0</v>
      </c>
      <c r="CD86" s="462">
        <f t="shared" si="3"/>
        <v>0</v>
      </c>
      <c r="CE86" s="11">
        <f t="shared" si="3"/>
        <v>0</v>
      </c>
      <c r="CF86" s="11">
        <f t="shared" si="3"/>
        <v>0</v>
      </c>
      <c r="CG86" s="11">
        <f t="shared" si="3"/>
        <v>0</v>
      </c>
      <c r="CH86" s="12">
        <f t="shared" si="3"/>
        <v>0</v>
      </c>
      <c r="CI86" s="199">
        <f t="shared" si="1"/>
        <v>90</v>
      </c>
      <c r="CJ86" s="461">
        <f t="shared" si="3"/>
        <v>107</v>
      </c>
      <c r="CK86" s="191">
        <v>99</v>
      </c>
      <c r="CL86" s="192">
        <v>123</v>
      </c>
      <c r="CM86" s="192">
        <v>96</v>
      </c>
      <c r="CN86" s="193">
        <v>71</v>
      </c>
    </row>
  </sheetData>
  <mergeCells count="16">
    <mergeCell ref="CI2:CN2"/>
    <mergeCell ref="AY2:BD2"/>
    <mergeCell ref="BE2:BJ2"/>
    <mergeCell ref="BK2:BP2"/>
    <mergeCell ref="BQ2:BV2"/>
    <mergeCell ref="BW2:CB2"/>
    <mergeCell ref="CC2:CH2"/>
    <mergeCell ref="A1:AS1"/>
    <mergeCell ref="C2:H2"/>
    <mergeCell ref="I2:N2"/>
    <mergeCell ref="O2:T2"/>
    <mergeCell ref="U2:Z2"/>
    <mergeCell ref="AA2:AF2"/>
    <mergeCell ref="AG2:AL2"/>
    <mergeCell ref="AM2:AR2"/>
    <mergeCell ref="AS2:A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0"/>
  <sheetViews>
    <sheetView topLeftCell="A10" workbookViewId="0">
      <selection activeCell="F30" sqref="F30"/>
    </sheetView>
  </sheetViews>
  <sheetFormatPr defaultRowHeight="15"/>
  <cols>
    <col min="1" max="1" width="24.85546875" style="1" customWidth="1"/>
    <col min="2" max="2" width="20.7109375" style="1" customWidth="1"/>
    <col min="3" max="3" width="10.5703125" style="219" customWidth="1"/>
    <col min="4" max="4" width="10.5703125" style="74" customWidth="1"/>
    <col min="5" max="5" width="9.140625" style="219"/>
    <col min="6" max="6" width="9.140625" style="74"/>
    <col min="7" max="7" width="9.140625" style="219"/>
    <col min="8" max="8" width="9.140625" style="74"/>
    <col min="9" max="9" width="11.85546875" style="45" customWidth="1"/>
    <col min="10" max="10" width="13.42578125" style="1" customWidth="1"/>
    <col min="11" max="11" width="12.5703125" style="212" customWidth="1"/>
    <col min="12" max="16384" width="9.140625" style="1"/>
  </cols>
  <sheetData>
    <row r="1" spans="1:11" ht="19.5" thickBot="1">
      <c r="A1" s="857" t="s">
        <v>190</v>
      </c>
      <c r="B1" s="858"/>
      <c r="C1" s="858"/>
      <c r="D1" s="858"/>
      <c r="E1" s="858"/>
      <c r="F1" s="858"/>
      <c r="G1" s="858"/>
      <c r="H1" s="858"/>
      <c r="I1" s="858"/>
      <c r="J1" s="858"/>
      <c r="K1" s="859"/>
    </row>
    <row r="2" spans="1:11" ht="18.75" customHeight="1" thickBot="1">
      <c r="A2" s="860" t="s">
        <v>0</v>
      </c>
      <c r="B2" s="863" t="s">
        <v>134</v>
      </c>
      <c r="C2" s="872" t="s">
        <v>126</v>
      </c>
      <c r="D2" s="873"/>
      <c r="E2" s="873"/>
      <c r="F2" s="873"/>
      <c r="G2" s="873"/>
      <c r="H2" s="873"/>
      <c r="I2" s="873"/>
      <c r="J2" s="873"/>
      <c r="K2" s="874"/>
    </row>
    <row r="3" spans="1:11" ht="18.75" customHeight="1">
      <c r="A3" s="861"/>
      <c r="B3" s="864"/>
      <c r="C3" s="866" t="s">
        <v>127</v>
      </c>
      <c r="D3" s="867"/>
      <c r="E3" s="866" t="s">
        <v>128</v>
      </c>
      <c r="F3" s="867"/>
      <c r="G3" s="866" t="s">
        <v>129</v>
      </c>
      <c r="H3" s="867"/>
      <c r="I3" s="867"/>
      <c r="J3" s="867"/>
      <c r="K3" s="870"/>
    </row>
    <row r="4" spans="1:11" ht="24.75" customHeight="1" thickBot="1">
      <c r="A4" s="861"/>
      <c r="B4" s="864"/>
      <c r="C4" s="868"/>
      <c r="D4" s="869"/>
      <c r="E4" s="868"/>
      <c r="F4" s="869"/>
      <c r="G4" s="868" t="s">
        <v>130</v>
      </c>
      <c r="H4" s="869"/>
      <c r="I4" s="869"/>
      <c r="J4" s="869"/>
      <c r="K4" s="871"/>
    </row>
    <row r="5" spans="1:11" ht="63.75" thickBot="1">
      <c r="A5" s="862"/>
      <c r="B5" s="865"/>
      <c r="C5" s="465">
        <v>2023</v>
      </c>
      <c r="D5" s="467">
        <v>2022</v>
      </c>
      <c r="E5" s="466">
        <v>2023</v>
      </c>
      <c r="F5" s="470">
        <v>2022</v>
      </c>
      <c r="G5" s="218">
        <v>2023</v>
      </c>
      <c r="H5" s="217">
        <v>2022</v>
      </c>
      <c r="I5" s="213" t="s">
        <v>196</v>
      </c>
      <c r="J5" s="214" t="s">
        <v>189</v>
      </c>
      <c r="K5" s="215" t="s">
        <v>131</v>
      </c>
    </row>
    <row r="6" spans="1:11" ht="18.75">
      <c r="A6" s="531" t="s">
        <v>1</v>
      </c>
      <c r="B6" s="220">
        <v>1977</v>
      </c>
      <c r="C6" s="537">
        <v>551</v>
      </c>
      <c r="D6" s="468">
        <v>518</v>
      </c>
      <c r="E6" s="537">
        <v>383</v>
      </c>
      <c r="F6" s="33">
        <v>279</v>
      </c>
      <c r="G6" s="530">
        <v>934</v>
      </c>
      <c r="H6" s="31">
        <v>797</v>
      </c>
      <c r="I6" s="210">
        <f>G6*100/B6</f>
        <v>47.243297926150731</v>
      </c>
      <c r="J6" s="32">
        <v>39.299802761341226</v>
      </c>
      <c r="K6" s="539">
        <f t="shared" ref="K6:K13" si="0">I6-J6</f>
        <v>7.9434951648095051</v>
      </c>
    </row>
    <row r="7" spans="1:11" ht="37.5">
      <c r="A7" s="532" t="s">
        <v>132</v>
      </c>
      <c r="B7" s="221">
        <v>1045</v>
      </c>
      <c r="C7" s="537">
        <v>100</v>
      </c>
      <c r="D7" s="33">
        <v>92</v>
      </c>
      <c r="E7" s="537">
        <v>21</v>
      </c>
      <c r="F7" s="33">
        <v>25</v>
      </c>
      <c r="G7" s="530">
        <v>121</v>
      </c>
      <c r="H7" s="28">
        <v>117</v>
      </c>
      <c r="I7" s="210">
        <f t="shared" ref="I7:I19" si="1">G7*100/B7</f>
        <v>11.578947368421053</v>
      </c>
      <c r="J7" s="27">
        <v>10.353982300884956</v>
      </c>
      <c r="K7" s="540">
        <f t="shared" si="0"/>
        <v>1.2249650675360968</v>
      </c>
    </row>
    <row r="8" spans="1:11" ht="18.75">
      <c r="A8" s="778" t="s">
        <v>2</v>
      </c>
      <c r="B8" s="221">
        <v>838</v>
      </c>
      <c r="C8" s="537">
        <v>120</v>
      </c>
      <c r="D8" s="33">
        <v>149</v>
      </c>
      <c r="E8" s="537">
        <v>74</v>
      </c>
      <c r="F8" s="33">
        <v>94</v>
      </c>
      <c r="G8" s="530">
        <v>194</v>
      </c>
      <c r="H8" s="28">
        <v>243</v>
      </c>
      <c r="I8" s="210">
        <f t="shared" si="1"/>
        <v>23.150357995226731</v>
      </c>
      <c r="J8" s="27">
        <v>30.074257425742573</v>
      </c>
      <c r="K8" s="216">
        <f t="shared" si="0"/>
        <v>-6.9238994305158421</v>
      </c>
    </row>
    <row r="9" spans="1:11" ht="18.75">
      <c r="A9" s="532" t="s">
        <v>3</v>
      </c>
      <c r="B9" s="221">
        <v>338</v>
      </c>
      <c r="C9" s="537">
        <v>37</v>
      </c>
      <c r="D9" s="33">
        <v>64</v>
      </c>
      <c r="E9" s="537">
        <v>32</v>
      </c>
      <c r="F9" s="33">
        <v>28</v>
      </c>
      <c r="G9" s="530">
        <v>69</v>
      </c>
      <c r="H9" s="28">
        <v>92</v>
      </c>
      <c r="I9" s="210">
        <f t="shared" si="1"/>
        <v>20.414201183431953</v>
      </c>
      <c r="J9" s="27">
        <v>20.72072072072072</v>
      </c>
      <c r="K9" s="216">
        <f>I9-J9</f>
        <v>-0.30651953728876791</v>
      </c>
    </row>
    <row r="10" spans="1:11" ht="18.75">
      <c r="A10" s="532" t="s">
        <v>4</v>
      </c>
      <c r="B10" s="221">
        <v>316</v>
      </c>
      <c r="C10" s="537">
        <v>26</v>
      </c>
      <c r="D10" s="33">
        <v>25</v>
      </c>
      <c r="E10" s="537">
        <v>10</v>
      </c>
      <c r="F10" s="33">
        <v>8</v>
      </c>
      <c r="G10" s="530">
        <v>36</v>
      </c>
      <c r="H10" s="28">
        <v>33</v>
      </c>
      <c r="I10" s="210">
        <f t="shared" si="1"/>
        <v>11.39240506329114</v>
      </c>
      <c r="J10" s="27">
        <v>10.891089108910892</v>
      </c>
      <c r="K10" s="540">
        <f>I10-J10</f>
        <v>0.50131595438024767</v>
      </c>
    </row>
    <row r="11" spans="1:11" ht="18.75">
      <c r="A11" s="532" t="s">
        <v>5</v>
      </c>
      <c r="B11" s="222">
        <v>281</v>
      </c>
      <c r="C11" s="537">
        <v>54</v>
      </c>
      <c r="D11" s="33">
        <v>35</v>
      </c>
      <c r="E11" s="537">
        <v>29</v>
      </c>
      <c r="F11" s="33">
        <v>32</v>
      </c>
      <c r="G11" s="530">
        <v>83</v>
      </c>
      <c r="H11" s="28">
        <v>67</v>
      </c>
      <c r="I11" s="210">
        <f t="shared" si="1"/>
        <v>29.537366548042705</v>
      </c>
      <c r="J11" s="27">
        <v>23.024054982817869</v>
      </c>
      <c r="K11" s="540">
        <f t="shared" si="0"/>
        <v>6.5133115652248357</v>
      </c>
    </row>
    <row r="12" spans="1:11" ht="18.75">
      <c r="A12" s="532" t="s">
        <v>6</v>
      </c>
      <c r="B12" s="221">
        <v>274</v>
      </c>
      <c r="C12" s="537">
        <v>48</v>
      </c>
      <c r="D12" s="33">
        <v>40</v>
      </c>
      <c r="E12" s="537">
        <v>43</v>
      </c>
      <c r="F12" s="33">
        <v>24</v>
      </c>
      <c r="G12" s="534">
        <v>91</v>
      </c>
      <c r="H12" s="28">
        <v>64</v>
      </c>
      <c r="I12" s="210">
        <f t="shared" si="1"/>
        <v>33.211678832116789</v>
      </c>
      <c r="J12" s="27">
        <v>25.196850393700789</v>
      </c>
      <c r="K12" s="540">
        <f t="shared" si="0"/>
        <v>8.014828438416</v>
      </c>
    </row>
    <row r="13" spans="1:11" ht="18.75">
      <c r="A13" s="532" t="s">
        <v>28</v>
      </c>
      <c r="B13" s="221">
        <v>326</v>
      </c>
      <c r="C13" s="537">
        <v>89</v>
      </c>
      <c r="D13" s="33">
        <v>47</v>
      </c>
      <c r="E13" s="537">
        <v>27</v>
      </c>
      <c r="F13" s="33">
        <v>32</v>
      </c>
      <c r="G13" s="534">
        <v>116</v>
      </c>
      <c r="H13" s="28">
        <v>79</v>
      </c>
      <c r="I13" s="210">
        <f t="shared" si="1"/>
        <v>35.582822085889568</v>
      </c>
      <c r="J13" s="27">
        <v>31.102362204724411</v>
      </c>
      <c r="K13" s="540">
        <f t="shared" si="0"/>
        <v>4.4804598811651566</v>
      </c>
    </row>
    <row r="14" spans="1:11" ht="18.75">
      <c r="A14" s="542" t="s">
        <v>7</v>
      </c>
      <c r="B14" s="221">
        <v>140</v>
      </c>
      <c r="C14" s="537">
        <v>15</v>
      </c>
      <c r="D14" s="33">
        <v>16</v>
      </c>
      <c r="E14" s="537">
        <v>12</v>
      </c>
      <c r="F14" s="33">
        <v>12</v>
      </c>
      <c r="G14" s="535">
        <v>27</v>
      </c>
      <c r="H14" s="28">
        <v>28</v>
      </c>
      <c r="I14" s="210">
        <f t="shared" si="1"/>
        <v>19.285714285714285</v>
      </c>
      <c r="J14" s="27">
        <v>20.289855072463769</v>
      </c>
      <c r="K14" s="216">
        <f>I14-J14</f>
        <v>-1.0041407867494847</v>
      </c>
    </row>
    <row r="15" spans="1:11" ht="18.75">
      <c r="A15" s="778" t="s">
        <v>25</v>
      </c>
      <c r="B15" s="223">
        <v>260</v>
      </c>
      <c r="C15" s="537">
        <v>74</v>
      </c>
      <c r="D15" s="468">
        <v>77</v>
      </c>
      <c r="E15" s="537">
        <v>17</v>
      </c>
      <c r="F15" s="33">
        <v>76</v>
      </c>
      <c r="G15" s="535">
        <v>90</v>
      </c>
      <c r="H15" s="28">
        <v>153</v>
      </c>
      <c r="I15" s="210">
        <f t="shared" si="1"/>
        <v>34.615384615384613</v>
      </c>
      <c r="J15" s="27">
        <v>51.170568561872912</v>
      </c>
      <c r="K15" s="216">
        <f>I15-J15</f>
        <v>-16.555183946488299</v>
      </c>
    </row>
    <row r="16" spans="1:11" ht="18.75">
      <c r="A16" s="63" t="s">
        <v>26</v>
      </c>
      <c r="B16" s="223">
        <v>2</v>
      </c>
      <c r="C16" s="537">
        <v>0</v>
      </c>
      <c r="D16" s="468"/>
      <c r="E16" s="537">
        <v>0</v>
      </c>
      <c r="F16" s="33"/>
      <c r="G16" s="777">
        <v>0</v>
      </c>
      <c r="H16" s="28"/>
      <c r="I16" s="210">
        <f t="shared" si="1"/>
        <v>0</v>
      </c>
      <c r="J16" s="27"/>
      <c r="K16" s="216"/>
    </row>
    <row r="17" spans="1:11" ht="18.75">
      <c r="A17" s="63" t="s">
        <v>198</v>
      </c>
      <c r="B17" s="223">
        <v>1</v>
      </c>
      <c r="C17" s="537">
        <v>0</v>
      </c>
      <c r="D17" s="468"/>
      <c r="E17" s="537">
        <v>0</v>
      </c>
      <c r="F17" s="33"/>
      <c r="G17" s="777">
        <v>0</v>
      </c>
      <c r="H17" s="28"/>
      <c r="I17" s="210"/>
      <c r="J17" s="27"/>
      <c r="K17" s="216"/>
    </row>
    <row r="18" spans="1:11" ht="18.75">
      <c r="A18" s="63" t="s">
        <v>27</v>
      </c>
      <c r="B18" s="223"/>
      <c r="C18" s="537"/>
      <c r="D18" s="468"/>
      <c r="E18" s="537"/>
      <c r="F18" s="33"/>
      <c r="G18" s="464"/>
      <c r="H18" s="28"/>
      <c r="I18" s="210"/>
      <c r="J18" s="27"/>
      <c r="K18" s="216"/>
    </row>
    <row r="19" spans="1:11" ht="19.5" thickBot="1">
      <c r="A19" s="533" t="s">
        <v>8</v>
      </c>
      <c r="B19" s="222">
        <v>18</v>
      </c>
      <c r="C19" s="538">
        <v>4</v>
      </c>
      <c r="D19" s="469">
        <v>2</v>
      </c>
      <c r="E19" s="538">
        <v>0</v>
      </c>
      <c r="F19" s="469">
        <v>0</v>
      </c>
      <c r="G19" s="536">
        <v>4</v>
      </c>
      <c r="H19" s="29">
        <v>2</v>
      </c>
      <c r="I19" s="616">
        <f t="shared" si="1"/>
        <v>22.222222222222221</v>
      </c>
      <c r="J19" s="30">
        <v>10.526315789473685</v>
      </c>
      <c r="K19" s="541">
        <f>I19-J19</f>
        <v>11.695906432748536</v>
      </c>
    </row>
    <row r="20" spans="1:11" ht="19.5" thickBot="1">
      <c r="A20" s="615" t="s">
        <v>133</v>
      </c>
      <c r="B20" s="617">
        <f>SUM(B6:B19)</f>
        <v>5816</v>
      </c>
      <c r="C20" s="618">
        <f t="shared" ref="C20:H20" si="2">SUM(C6:C19)</f>
        <v>1118</v>
      </c>
      <c r="D20" s="617">
        <f t="shared" si="2"/>
        <v>1065</v>
      </c>
      <c r="E20" s="618">
        <f t="shared" si="2"/>
        <v>648</v>
      </c>
      <c r="F20" s="617">
        <f t="shared" si="2"/>
        <v>610</v>
      </c>
      <c r="G20" s="618">
        <f t="shared" si="2"/>
        <v>1765</v>
      </c>
      <c r="H20" s="617">
        <f t="shared" si="2"/>
        <v>1675</v>
      </c>
      <c r="I20" s="619">
        <f>AVERAGE(I6:I19)</f>
        <v>24.019533177157651</v>
      </c>
      <c r="J20" s="619">
        <f t="shared" ref="J20:K20" si="3">AVERAGE(J6:J19)</f>
        <v>24.786350847513987</v>
      </c>
      <c r="K20" s="620">
        <f t="shared" si="3"/>
        <v>1.4167762548398166</v>
      </c>
    </row>
  </sheetData>
  <mergeCells count="8">
    <mergeCell ref="A1:K1"/>
    <mergeCell ref="A2:A5"/>
    <mergeCell ref="B2:B5"/>
    <mergeCell ref="C3:D4"/>
    <mergeCell ref="E3:F4"/>
    <mergeCell ref="G3:K3"/>
    <mergeCell ref="G4:K4"/>
    <mergeCell ref="C2:K2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M61"/>
  <sheetViews>
    <sheetView workbookViewId="0">
      <selection activeCell="A38" sqref="A38:A41"/>
    </sheetView>
  </sheetViews>
  <sheetFormatPr defaultRowHeight="15"/>
  <cols>
    <col min="1" max="1" width="16.28515625" style="1" customWidth="1"/>
    <col min="2" max="2" width="17.42578125" style="1" customWidth="1"/>
    <col min="3" max="3" width="11.5703125" style="1" customWidth="1"/>
    <col min="4" max="4" width="10.85546875" style="62" customWidth="1"/>
    <col min="5" max="8" width="9.140625" style="1"/>
    <col min="9" max="13" width="10.28515625" style="1" bestFit="1" customWidth="1"/>
    <col min="14" max="16384" width="9.140625" style="1"/>
  </cols>
  <sheetData>
    <row r="1" spans="1:13" ht="19.5" thickBot="1">
      <c r="A1" s="875" t="s">
        <v>180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</row>
    <row r="2" spans="1:13" ht="15.75" thickBot="1">
      <c r="A2" s="119" t="s">
        <v>135</v>
      </c>
      <c r="B2" s="120"/>
      <c r="C2" s="86">
        <v>2023</v>
      </c>
      <c r="D2" s="86">
        <v>2022</v>
      </c>
      <c r="E2" s="224">
        <v>2021</v>
      </c>
      <c r="F2" s="121">
        <v>2020</v>
      </c>
      <c r="G2" s="122">
        <v>2019</v>
      </c>
      <c r="H2" s="122">
        <v>2018</v>
      </c>
      <c r="I2" s="122">
        <v>2017</v>
      </c>
      <c r="J2" s="122">
        <v>2016</v>
      </c>
      <c r="K2" s="122">
        <v>2015</v>
      </c>
      <c r="L2" s="122">
        <v>2014</v>
      </c>
      <c r="M2" s="123">
        <v>2013</v>
      </c>
    </row>
    <row r="3" spans="1:13">
      <c r="A3" s="885" t="s">
        <v>136</v>
      </c>
      <c r="B3" s="90" t="s">
        <v>137</v>
      </c>
      <c r="C3" s="545">
        <v>36</v>
      </c>
      <c r="D3" s="471">
        <v>14</v>
      </c>
      <c r="E3" s="471">
        <v>27</v>
      </c>
      <c r="F3" s="472">
        <v>26</v>
      </c>
      <c r="G3" s="91">
        <v>26</v>
      </c>
      <c r="H3" s="91">
        <v>17</v>
      </c>
      <c r="I3" s="91">
        <v>20</v>
      </c>
      <c r="J3" s="92">
        <v>24</v>
      </c>
      <c r="K3" s="92">
        <v>29</v>
      </c>
      <c r="L3" s="92">
        <v>24</v>
      </c>
      <c r="M3" s="93">
        <v>18</v>
      </c>
    </row>
    <row r="4" spans="1:13">
      <c r="A4" s="886"/>
      <c r="B4" s="82" t="s">
        <v>138</v>
      </c>
      <c r="C4" s="546">
        <v>0</v>
      </c>
      <c r="D4" s="473">
        <v>0</v>
      </c>
      <c r="E4" s="473">
        <v>0</v>
      </c>
      <c r="F4" s="474">
        <v>0</v>
      </c>
      <c r="G4" s="79">
        <v>0</v>
      </c>
      <c r="H4" s="79">
        <v>0</v>
      </c>
      <c r="I4" s="80" t="s">
        <v>139</v>
      </c>
      <c r="J4" s="78">
        <v>0</v>
      </c>
      <c r="K4" s="78">
        <v>0</v>
      </c>
      <c r="L4" s="78">
        <v>0</v>
      </c>
      <c r="M4" s="94">
        <v>3</v>
      </c>
    </row>
    <row r="5" spans="1:13">
      <c r="A5" s="886"/>
      <c r="B5" s="82" t="s">
        <v>140</v>
      </c>
      <c r="C5" s="546">
        <v>78</v>
      </c>
      <c r="D5" s="473">
        <v>75</v>
      </c>
      <c r="E5" s="473">
        <v>79.040000000000006</v>
      </c>
      <c r="F5" s="474">
        <v>79.67</v>
      </c>
      <c r="G5" s="79">
        <v>76.87</v>
      </c>
      <c r="H5" s="79">
        <v>76.72</v>
      </c>
      <c r="I5" s="79">
        <v>75.39</v>
      </c>
      <c r="J5" s="78">
        <v>74.7</v>
      </c>
      <c r="K5" s="78">
        <v>74</v>
      </c>
      <c r="L5" s="78">
        <v>70.900000000000006</v>
      </c>
      <c r="M5" s="94">
        <v>69.2</v>
      </c>
    </row>
    <row r="6" spans="1:13" ht="15.75" thickBot="1">
      <c r="A6" s="887"/>
      <c r="B6" s="95" t="s">
        <v>141</v>
      </c>
      <c r="C6" s="547"/>
      <c r="D6" s="475">
        <v>74</v>
      </c>
      <c r="E6" s="475">
        <v>78</v>
      </c>
      <c r="F6" s="476">
        <v>77.5</v>
      </c>
      <c r="G6" s="96">
        <v>75</v>
      </c>
      <c r="H6" s="96">
        <v>75</v>
      </c>
      <c r="I6" s="96">
        <v>74</v>
      </c>
      <c r="J6" s="97">
        <v>73</v>
      </c>
      <c r="K6" s="97">
        <v>72</v>
      </c>
      <c r="L6" s="97">
        <v>68.2</v>
      </c>
      <c r="M6" s="98">
        <v>67.400000000000006</v>
      </c>
    </row>
    <row r="7" spans="1:13" ht="15" customHeight="1">
      <c r="A7" s="878" t="s">
        <v>155</v>
      </c>
      <c r="B7" s="87" t="s">
        <v>138</v>
      </c>
      <c r="C7" s="548">
        <v>1</v>
      </c>
      <c r="D7" s="477">
        <v>0</v>
      </c>
      <c r="E7" s="477"/>
      <c r="F7" s="478"/>
      <c r="G7" s="88" t="s">
        <v>142</v>
      </c>
      <c r="H7" s="88" t="s">
        <v>143</v>
      </c>
      <c r="I7" s="88" t="s">
        <v>144</v>
      </c>
      <c r="J7" s="57" t="s">
        <v>145</v>
      </c>
      <c r="K7" s="89" t="s">
        <v>146</v>
      </c>
      <c r="L7" s="47"/>
      <c r="M7" s="76"/>
    </row>
    <row r="8" spans="1:13">
      <c r="A8" s="878"/>
      <c r="B8" s="83" t="s">
        <v>140</v>
      </c>
      <c r="C8" s="549">
        <v>4.4000000000000004</v>
      </c>
      <c r="D8" s="479">
        <v>4.5</v>
      </c>
      <c r="E8" s="479"/>
      <c r="F8" s="480"/>
      <c r="G8" s="35">
        <v>4.58</v>
      </c>
      <c r="H8" s="35">
        <v>4.67</v>
      </c>
      <c r="I8" s="35">
        <v>4.5</v>
      </c>
      <c r="J8" s="34">
        <v>4.5</v>
      </c>
      <c r="K8" s="34">
        <v>4.3</v>
      </c>
      <c r="L8" s="34"/>
      <c r="M8" s="124"/>
    </row>
    <row r="9" spans="1:13" ht="15.75" thickBot="1">
      <c r="A9" s="878"/>
      <c r="B9" s="99" t="s">
        <v>141</v>
      </c>
      <c r="C9" s="550"/>
      <c r="D9" s="481">
        <v>4</v>
      </c>
      <c r="E9" s="481"/>
      <c r="F9" s="482"/>
      <c r="G9" s="100">
        <v>4.55</v>
      </c>
      <c r="H9" s="100">
        <v>4.62</v>
      </c>
      <c r="I9" s="100">
        <v>4.5</v>
      </c>
      <c r="J9" s="54">
        <v>4.3</v>
      </c>
      <c r="K9" s="54">
        <v>4</v>
      </c>
      <c r="L9" s="54"/>
      <c r="M9" s="125"/>
    </row>
    <row r="10" spans="1:13" ht="15" customHeight="1">
      <c r="A10" s="879" t="s">
        <v>154</v>
      </c>
      <c r="B10" s="90" t="s">
        <v>137</v>
      </c>
      <c r="C10" s="545">
        <v>0</v>
      </c>
      <c r="D10" s="471">
        <v>1</v>
      </c>
      <c r="E10" s="471">
        <v>5</v>
      </c>
      <c r="F10" s="472">
        <v>2</v>
      </c>
      <c r="G10" s="91">
        <v>0</v>
      </c>
      <c r="H10" s="91">
        <v>1</v>
      </c>
      <c r="I10" s="91">
        <v>1</v>
      </c>
      <c r="J10" s="102">
        <v>1</v>
      </c>
      <c r="K10" s="102">
        <v>0</v>
      </c>
      <c r="L10" s="102">
        <v>0</v>
      </c>
      <c r="M10" s="103">
        <v>0</v>
      </c>
    </row>
    <row r="11" spans="1:13">
      <c r="A11" s="880"/>
      <c r="B11" s="82" t="s">
        <v>138</v>
      </c>
      <c r="C11" s="546">
        <v>0</v>
      </c>
      <c r="D11" s="473">
        <v>1</v>
      </c>
      <c r="E11" s="473">
        <v>7</v>
      </c>
      <c r="F11" s="474">
        <v>21</v>
      </c>
      <c r="G11" s="80" t="s">
        <v>147</v>
      </c>
      <c r="H11" s="80" t="s">
        <v>148</v>
      </c>
      <c r="I11" s="79">
        <v>47</v>
      </c>
      <c r="J11" s="81">
        <v>92</v>
      </c>
      <c r="K11" s="81">
        <v>256</v>
      </c>
      <c r="L11" s="81">
        <v>25</v>
      </c>
      <c r="M11" s="104">
        <v>97</v>
      </c>
    </row>
    <row r="12" spans="1:13">
      <c r="A12" s="880"/>
      <c r="B12" s="82" t="s">
        <v>140</v>
      </c>
      <c r="C12" s="546">
        <v>65</v>
      </c>
      <c r="D12" s="473">
        <v>63</v>
      </c>
      <c r="E12" s="473">
        <v>66.97</v>
      </c>
      <c r="F12" s="474">
        <v>65.150000000000006</v>
      </c>
      <c r="G12" s="79">
        <v>65.92</v>
      </c>
      <c r="H12" s="79">
        <v>59.26</v>
      </c>
      <c r="I12" s="79">
        <v>58.52</v>
      </c>
      <c r="J12" s="81">
        <v>56.4</v>
      </c>
      <c r="K12" s="81">
        <v>50.9</v>
      </c>
      <c r="L12" s="81">
        <v>49.2</v>
      </c>
      <c r="M12" s="104">
        <v>50.9</v>
      </c>
    </row>
    <row r="13" spans="1:13" ht="15.75" thickBot="1">
      <c r="A13" s="881"/>
      <c r="B13" s="95" t="s">
        <v>141</v>
      </c>
      <c r="C13" s="547"/>
      <c r="D13" s="475">
        <v>61</v>
      </c>
      <c r="E13" s="475">
        <v>64</v>
      </c>
      <c r="F13" s="476">
        <v>62</v>
      </c>
      <c r="G13" s="96">
        <v>64</v>
      </c>
      <c r="H13" s="96">
        <v>58</v>
      </c>
      <c r="I13" s="96">
        <v>57</v>
      </c>
      <c r="J13" s="105">
        <v>56</v>
      </c>
      <c r="K13" s="105">
        <v>51.2</v>
      </c>
      <c r="L13" s="105">
        <v>48.3</v>
      </c>
      <c r="M13" s="106">
        <v>50</v>
      </c>
    </row>
    <row r="14" spans="1:13" ht="15" customHeight="1">
      <c r="A14" s="888" t="s">
        <v>12</v>
      </c>
      <c r="B14" s="101" t="s">
        <v>137</v>
      </c>
      <c r="C14" s="551">
        <v>3</v>
      </c>
      <c r="D14" s="483">
        <v>2</v>
      </c>
      <c r="E14" s="483">
        <v>4</v>
      </c>
      <c r="F14" s="484">
        <v>4</v>
      </c>
      <c r="G14" s="60">
        <v>6</v>
      </c>
      <c r="H14" s="60">
        <v>5</v>
      </c>
      <c r="I14" s="60">
        <v>1</v>
      </c>
      <c r="J14" s="56">
        <v>1</v>
      </c>
      <c r="K14" s="56">
        <v>4</v>
      </c>
      <c r="L14" s="56">
        <v>1</v>
      </c>
      <c r="M14" s="126">
        <v>19</v>
      </c>
    </row>
    <row r="15" spans="1:13">
      <c r="A15" s="888"/>
      <c r="B15" s="84" t="s">
        <v>138</v>
      </c>
      <c r="C15" s="552">
        <v>53</v>
      </c>
      <c r="D15" s="485">
        <v>22</v>
      </c>
      <c r="E15" s="485">
        <v>38</v>
      </c>
      <c r="F15" s="486">
        <v>53</v>
      </c>
      <c r="G15" s="37">
        <v>41</v>
      </c>
      <c r="H15" s="37">
        <v>26</v>
      </c>
      <c r="I15" s="37">
        <v>28</v>
      </c>
      <c r="J15" s="36">
        <v>18</v>
      </c>
      <c r="K15" s="36">
        <v>26</v>
      </c>
      <c r="L15" s="36">
        <v>11</v>
      </c>
      <c r="M15" s="127">
        <v>5</v>
      </c>
    </row>
    <row r="16" spans="1:13">
      <c r="A16" s="888"/>
      <c r="B16" s="84" t="s">
        <v>140</v>
      </c>
      <c r="C16" s="552">
        <v>67</v>
      </c>
      <c r="D16" s="485">
        <v>70</v>
      </c>
      <c r="E16" s="485">
        <v>68.760000000000005</v>
      </c>
      <c r="F16" s="486">
        <v>66.02</v>
      </c>
      <c r="G16" s="37">
        <v>67.44</v>
      </c>
      <c r="H16" s="37">
        <v>67.28</v>
      </c>
      <c r="I16" s="37">
        <v>63.9</v>
      </c>
      <c r="J16" s="36">
        <v>64.3</v>
      </c>
      <c r="K16" s="36">
        <v>63.9</v>
      </c>
      <c r="L16" s="36">
        <v>61.6</v>
      </c>
      <c r="M16" s="127">
        <v>69.7</v>
      </c>
    </row>
    <row r="17" spans="1:13" ht="15.75" thickBot="1">
      <c r="A17" s="888"/>
      <c r="B17" s="107" t="s">
        <v>141</v>
      </c>
      <c r="C17" s="553"/>
      <c r="D17" s="487">
        <v>67</v>
      </c>
      <c r="E17" s="487">
        <v>66</v>
      </c>
      <c r="F17" s="488">
        <v>63</v>
      </c>
      <c r="G17" s="108">
        <v>64</v>
      </c>
      <c r="H17" s="108">
        <v>63</v>
      </c>
      <c r="I17" s="108">
        <v>62</v>
      </c>
      <c r="J17" s="55">
        <v>62</v>
      </c>
      <c r="K17" s="55">
        <v>61.7</v>
      </c>
      <c r="L17" s="55">
        <v>59.7</v>
      </c>
      <c r="M17" s="128">
        <v>68.099999999999994</v>
      </c>
    </row>
    <row r="18" spans="1:13">
      <c r="A18" s="879" t="s">
        <v>14</v>
      </c>
      <c r="B18" s="90" t="s">
        <v>137</v>
      </c>
      <c r="C18" s="545">
        <v>2</v>
      </c>
      <c r="D18" s="471">
        <v>3</v>
      </c>
      <c r="E18" s="471">
        <v>2</v>
      </c>
      <c r="F18" s="472">
        <v>4</v>
      </c>
      <c r="G18" s="91">
        <v>12</v>
      </c>
      <c r="H18" s="91">
        <v>2</v>
      </c>
      <c r="I18" s="91">
        <v>4</v>
      </c>
      <c r="J18" s="102">
        <v>0</v>
      </c>
      <c r="K18" s="102">
        <v>1</v>
      </c>
      <c r="L18" s="102">
        <v>2</v>
      </c>
      <c r="M18" s="103">
        <v>2</v>
      </c>
    </row>
    <row r="19" spans="1:13">
      <c r="A19" s="880"/>
      <c r="B19" s="82" t="s">
        <v>138</v>
      </c>
      <c r="C19" s="546">
        <v>2</v>
      </c>
      <c r="D19" s="473">
        <v>8</v>
      </c>
      <c r="E19" s="473">
        <v>15</v>
      </c>
      <c r="F19" s="474">
        <v>5</v>
      </c>
      <c r="G19" s="79">
        <v>4</v>
      </c>
      <c r="H19" s="79">
        <v>3</v>
      </c>
      <c r="I19" s="79">
        <v>5</v>
      </c>
      <c r="J19" s="81">
        <v>19</v>
      </c>
      <c r="K19" s="81">
        <v>7</v>
      </c>
      <c r="L19" s="81">
        <v>39</v>
      </c>
      <c r="M19" s="104">
        <v>13</v>
      </c>
    </row>
    <row r="20" spans="1:13">
      <c r="A20" s="880"/>
      <c r="B20" s="82" t="s">
        <v>140</v>
      </c>
      <c r="C20" s="546">
        <v>65</v>
      </c>
      <c r="D20" s="473">
        <v>63</v>
      </c>
      <c r="E20" s="473">
        <v>61.75</v>
      </c>
      <c r="F20" s="474">
        <v>62</v>
      </c>
      <c r="G20" s="79">
        <v>62.49</v>
      </c>
      <c r="H20" s="79">
        <v>60.69</v>
      </c>
      <c r="I20" s="79">
        <v>60.07</v>
      </c>
      <c r="J20" s="81">
        <v>53.9</v>
      </c>
      <c r="K20" s="81">
        <v>58.9</v>
      </c>
      <c r="L20" s="81">
        <v>52.6</v>
      </c>
      <c r="M20" s="104">
        <v>59.1</v>
      </c>
    </row>
    <row r="21" spans="1:13" ht="15.75" thickBot="1">
      <c r="A21" s="881"/>
      <c r="B21" s="95" t="s">
        <v>141</v>
      </c>
      <c r="C21" s="547"/>
      <c r="D21" s="475">
        <v>60</v>
      </c>
      <c r="E21" s="475">
        <v>59</v>
      </c>
      <c r="F21" s="476">
        <v>58</v>
      </c>
      <c r="G21" s="96">
        <v>59</v>
      </c>
      <c r="H21" s="96">
        <v>58</v>
      </c>
      <c r="I21" s="96">
        <v>58</v>
      </c>
      <c r="J21" s="105">
        <v>58.9</v>
      </c>
      <c r="K21" s="105">
        <v>57</v>
      </c>
      <c r="L21" s="105">
        <v>50.2</v>
      </c>
      <c r="M21" s="106">
        <v>57.4</v>
      </c>
    </row>
    <row r="22" spans="1:13">
      <c r="A22" s="888" t="s">
        <v>15</v>
      </c>
      <c r="B22" s="101" t="s">
        <v>137</v>
      </c>
      <c r="C22" s="551">
        <v>0</v>
      </c>
      <c r="D22" s="483">
        <v>1</v>
      </c>
      <c r="E22" s="483">
        <v>0</v>
      </c>
      <c r="F22" s="484">
        <v>0</v>
      </c>
      <c r="G22" s="60">
        <v>2</v>
      </c>
      <c r="H22" s="60">
        <v>0</v>
      </c>
      <c r="I22" s="60">
        <v>4</v>
      </c>
      <c r="J22" s="56">
        <v>2</v>
      </c>
      <c r="K22" s="56">
        <v>0</v>
      </c>
      <c r="L22" s="56">
        <v>0</v>
      </c>
      <c r="M22" s="126">
        <v>1</v>
      </c>
    </row>
    <row r="23" spans="1:13">
      <c r="A23" s="888"/>
      <c r="B23" s="84" t="s">
        <v>138</v>
      </c>
      <c r="C23" s="552">
        <v>17</v>
      </c>
      <c r="D23" s="485">
        <v>26</v>
      </c>
      <c r="E23" s="485">
        <v>16</v>
      </c>
      <c r="F23" s="486">
        <v>4</v>
      </c>
      <c r="G23" s="37">
        <v>16</v>
      </c>
      <c r="H23" s="37">
        <v>7</v>
      </c>
      <c r="I23" s="37">
        <v>7</v>
      </c>
      <c r="J23" s="36">
        <v>10</v>
      </c>
      <c r="K23" s="36">
        <v>1</v>
      </c>
      <c r="L23" s="36">
        <v>0</v>
      </c>
      <c r="M23" s="127">
        <v>5</v>
      </c>
    </row>
    <row r="24" spans="1:13">
      <c r="A24" s="888"/>
      <c r="B24" s="84" t="s">
        <v>140</v>
      </c>
      <c r="C24" s="552">
        <v>61</v>
      </c>
      <c r="D24" s="485">
        <v>59</v>
      </c>
      <c r="E24" s="485">
        <v>61.99</v>
      </c>
      <c r="F24" s="486">
        <v>62.62</v>
      </c>
      <c r="G24" s="37">
        <v>62.83</v>
      </c>
      <c r="H24" s="37">
        <v>62.84</v>
      </c>
      <c r="I24" s="37">
        <v>66.73</v>
      </c>
      <c r="J24" s="36">
        <v>65.7</v>
      </c>
      <c r="K24" s="36">
        <v>66.5</v>
      </c>
      <c r="L24" s="36">
        <v>65.599999999999994</v>
      </c>
      <c r="M24" s="127">
        <v>66.2</v>
      </c>
    </row>
    <row r="25" spans="1:13" ht="15.75" thickBot="1">
      <c r="A25" s="888"/>
      <c r="B25" s="107" t="s">
        <v>141</v>
      </c>
      <c r="C25" s="553"/>
      <c r="D25" s="487">
        <v>56</v>
      </c>
      <c r="E25" s="487">
        <v>59</v>
      </c>
      <c r="F25" s="488">
        <v>59</v>
      </c>
      <c r="G25" s="108">
        <v>60</v>
      </c>
      <c r="H25" s="108">
        <v>59</v>
      </c>
      <c r="I25" s="108">
        <v>64</v>
      </c>
      <c r="J25" s="55">
        <v>62</v>
      </c>
      <c r="K25" s="55">
        <v>63.2</v>
      </c>
      <c r="L25" s="55">
        <v>60.7</v>
      </c>
      <c r="M25" s="128">
        <v>61.1</v>
      </c>
    </row>
    <row r="26" spans="1:13">
      <c r="A26" s="879" t="s">
        <v>13</v>
      </c>
      <c r="B26" s="90" t="s">
        <v>137</v>
      </c>
      <c r="C26" s="545">
        <v>2</v>
      </c>
      <c r="D26" s="471">
        <v>4</v>
      </c>
      <c r="E26" s="489">
        <v>5</v>
      </c>
      <c r="F26" s="472">
        <v>7</v>
      </c>
      <c r="G26" s="91">
        <v>2</v>
      </c>
      <c r="H26" s="91">
        <v>1</v>
      </c>
      <c r="I26" s="91">
        <v>2</v>
      </c>
      <c r="J26" s="102">
        <v>5</v>
      </c>
      <c r="K26" s="102">
        <v>2</v>
      </c>
      <c r="L26" s="102">
        <v>0</v>
      </c>
      <c r="M26" s="103">
        <v>3</v>
      </c>
    </row>
    <row r="27" spans="1:13">
      <c r="A27" s="880"/>
      <c r="B27" s="82" t="s">
        <v>138</v>
      </c>
      <c r="C27" s="546">
        <v>0</v>
      </c>
      <c r="D27" s="473">
        <v>3</v>
      </c>
      <c r="E27" s="485">
        <v>2</v>
      </c>
      <c r="F27" s="474">
        <v>7</v>
      </c>
      <c r="G27" s="79">
        <v>2</v>
      </c>
      <c r="H27" s="79">
        <v>4</v>
      </c>
      <c r="I27" s="79">
        <v>7</v>
      </c>
      <c r="J27" s="81">
        <v>7</v>
      </c>
      <c r="K27" s="81">
        <v>9</v>
      </c>
      <c r="L27" s="81">
        <v>7</v>
      </c>
      <c r="M27" s="104">
        <v>3</v>
      </c>
    </row>
    <row r="28" spans="1:13">
      <c r="A28" s="880"/>
      <c r="B28" s="82" t="s">
        <v>140</v>
      </c>
      <c r="C28" s="546">
        <v>68</v>
      </c>
      <c r="D28" s="473">
        <v>67</v>
      </c>
      <c r="E28" s="485">
        <v>63.63</v>
      </c>
      <c r="F28" s="474">
        <v>64.11</v>
      </c>
      <c r="G28" s="79">
        <v>68.69</v>
      </c>
      <c r="H28" s="79">
        <v>63.01</v>
      </c>
      <c r="I28" s="79">
        <v>61.77</v>
      </c>
      <c r="J28" s="81">
        <v>64.8</v>
      </c>
      <c r="K28" s="81">
        <v>59.9</v>
      </c>
      <c r="L28" s="81">
        <v>60.2</v>
      </c>
      <c r="M28" s="104">
        <v>66.099999999999994</v>
      </c>
    </row>
    <row r="29" spans="1:13" ht="15.75" thickBot="1">
      <c r="A29" s="881"/>
      <c r="B29" s="95" t="s">
        <v>141</v>
      </c>
      <c r="C29" s="547"/>
      <c r="D29" s="475">
        <v>64</v>
      </c>
      <c r="E29" s="490">
        <v>61</v>
      </c>
      <c r="F29" s="476">
        <v>62</v>
      </c>
      <c r="G29" s="96">
        <v>64</v>
      </c>
      <c r="H29" s="96">
        <v>60</v>
      </c>
      <c r="I29" s="96">
        <v>60</v>
      </c>
      <c r="J29" s="105">
        <v>62</v>
      </c>
      <c r="K29" s="105">
        <v>56.9</v>
      </c>
      <c r="L29" s="105">
        <v>57.3</v>
      </c>
      <c r="M29" s="106">
        <v>64</v>
      </c>
    </row>
    <row r="30" spans="1:13">
      <c r="A30" s="878" t="s">
        <v>9</v>
      </c>
      <c r="B30" s="109" t="s">
        <v>137</v>
      </c>
      <c r="C30" s="554">
        <v>5</v>
      </c>
      <c r="D30" s="491">
        <v>4</v>
      </c>
      <c r="E30" s="492">
        <v>1</v>
      </c>
      <c r="F30" s="493">
        <v>5</v>
      </c>
      <c r="G30" s="110">
        <v>10</v>
      </c>
      <c r="H30" s="110">
        <v>7</v>
      </c>
      <c r="I30" s="110">
        <v>1</v>
      </c>
      <c r="J30" s="57">
        <v>2</v>
      </c>
      <c r="K30" s="57">
        <v>2</v>
      </c>
      <c r="L30" s="57">
        <v>2</v>
      </c>
      <c r="M30" s="129">
        <v>8</v>
      </c>
    </row>
    <row r="31" spans="1:13">
      <c r="A31" s="878"/>
      <c r="B31" s="83" t="s">
        <v>138</v>
      </c>
      <c r="C31" s="549">
        <v>6</v>
      </c>
      <c r="D31" s="479">
        <v>11</v>
      </c>
      <c r="E31" s="485">
        <v>19</v>
      </c>
      <c r="F31" s="480">
        <v>13</v>
      </c>
      <c r="G31" s="35">
        <v>17</v>
      </c>
      <c r="H31" s="35">
        <v>13</v>
      </c>
      <c r="I31" s="35">
        <v>14</v>
      </c>
      <c r="J31" s="34">
        <v>8</v>
      </c>
      <c r="K31" s="34">
        <v>3</v>
      </c>
      <c r="L31" s="34">
        <v>11</v>
      </c>
      <c r="M31" s="124">
        <v>0</v>
      </c>
    </row>
    <row r="32" spans="1:13">
      <c r="A32" s="878"/>
      <c r="B32" s="83" t="s">
        <v>140</v>
      </c>
      <c r="C32" s="549">
        <v>71</v>
      </c>
      <c r="D32" s="479">
        <v>67</v>
      </c>
      <c r="E32" s="485">
        <v>66.959999999999994</v>
      </c>
      <c r="F32" s="480">
        <v>67.09</v>
      </c>
      <c r="G32" s="35">
        <v>67.14</v>
      </c>
      <c r="H32" s="35">
        <v>66.16</v>
      </c>
      <c r="I32" s="35">
        <v>62.13</v>
      </c>
      <c r="J32" s="34">
        <v>60.6</v>
      </c>
      <c r="K32" s="34">
        <v>64.900000000000006</v>
      </c>
      <c r="L32" s="34">
        <v>62.1</v>
      </c>
      <c r="M32" s="124">
        <v>74.7</v>
      </c>
    </row>
    <row r="33" spans="1:13" ht="15.75" thickBot="1">
      <c r="A33" s="878"/>
      <c r="B33" s="99" t="s">
        <v>141</v>
      </c>
      <c r="C33" s="550"/>
      <c r="D33" s="481">
        <v>63</v>
      </c>
      <c r="E33" s="487">
        <v>63</v>
      </c>
      <c r="F33" s="482">
        <v>62</v>
      </c>
      <c r="G33" s="100">
        <v>65</v>
      </c>
      <c r="H33" s="100">
        <v>63</v>
      </c>
      <c r="I33" s="100">
        <v>62</v>
      </c>
      <c r="J33" s="54">
        <v>59</v>
      </c>
      <c r="K33" s="54">
        <v>63.9</v>
      </c>
      <c r="L33" s="54">
        <v>60.3</v>
      </c>
      <c r="M33" s="125">
        <v>72.599999999999994</v>
      </c>
    </row>
    <row r="34" spans="1:13" ht="15" customHeight="1">
      <c r="A34" s="879" t="s">
        <v>149</v>
      </c>
      <c r="B34" s="90" t="s">
        <v>137</v>
      </c>
      <c r="C34" s="545">
        <v>3</v>
      </c>
      <c r="D34" s="471">
        <v>5</v>
      </c>
      <c r="E34" s="489">
        <v>6</v>
      </c>
      <c r="F34" s="472">
        <v>3</v>
      </c>
      <c r="G34" s="91">
        <v>1</v>
      </c>
      <c r="H34" s="91">
        <v>3</v>
      </c>
      <c r="I34" s="91">
        <v>3</v>
      </c>
      <c r="J34" s="102">
        <v>0</v>
      </c>
      <c r="K34" s="102">
        <v>1</v>
      </c>
      <c r="L34" s="102">
        <v>0</v>
      </c>
      <c r="M34" s="103">
        <v>3</v>
      </c>
    </row>
    <row r="35" spans="1:13">
      <c r="A35" s="880"/>
      <c r="B35" s="82" t="s">
        <v>138</v>
      </c>
      <c r="C35" s="546">
        <v>6</v>
      </c>
      <c r="D35" s="473">
        <v>5</v>
      </c>
      <c r="E35" s="485">
        <v>2</v>
      </c>
      <c r="F35" s="474">
        <v>0</v>
      </c>
      <c r="G35" s="79">
        <v>0</v>
      </c>
      <c r="H35" s="79">
        <v>2</v>
      </c>
      <c r="I35" s="79">
        <v>0</v>
      </c>
      <c r="J35" s="81">
        <v>2</v>
      </c>
      <c r="K35" s="81">
        <v>0</v>
      </c>
      <c r="L35" s="81">
        <v>0</v>
      </c>
      <c r="M35" s="104">
        <v>0</v>
      </c>
    </row>
    <row r="36" spans="1:13">
      <c r="A36" s="880"/>
      <c r="B36" s="82" t="s">
        <v>140</v>
      </c>
      <c r="C36" s="546">
        <v>70</v>
      </c>
      <c r="D36" s="473">
        <v>70</v>
      </c>
      <c r="E36" s="485">
        <v>72.89</v>
      </c>
      <c r="F36" s="474">
        <v>74.59</v>
      </c>
      <c r="G36" s="79">
        <v>79.05</v>
      </c>
      <c r="H36" s="79">
        <v>76.180000000000007</v>
      </c>
      <c r="I36" s="80">
        <v>73.599999999999994</v>
      </c>
      <c r="J36" s="81">
        <v>69.55</v>
      </c>
      <c r="K36" s="81">
        <v>69.900000000000006</v>
      </c>
      <c r="L36" s="81">
        <v>73.900000000000006</v>
      </c>
      <c r="M36" s="104">
        <v>74.2</v>
      </c>
    </row>
    <row r="37" spans="1:13" ht="15.75" thickBot="1">
      <c r="A37" s="881"/>
      <c r="B37" s="95" t="s">
        <v>141</v>
      </c>
      <c r="C37" s="547"/>
      <c r="D37" s="475">
        <v>68</v>
      </c>
      <c r="E37" s="490">
        <v>71</v>
      </c>
      <c r="F37" s="476">
        <v>71</v>
      </c>
      <c r="G37" s="96">
        <v>73</v>
      </c>
      <c r="H37" s="96">
        <v>69</v>
      </c>
      <c r="I37" s="96">
        <v>67</v>
      </c>
      <c r="J37" s="105">
        <v>64</v>
      </c>
      <c r="K37" s="105">
        <v>63.3</v>
      </c>
      <c r="L37" s="105">
        <v>68.2</v>
      </c>
      <c r="M37" s="106">
        <v>72.599999999999994</v>
      </c>
    </row>
    <row r="38" spans="1:13">
      <c r="A38" s="882" t="s">
        <v>11</v>
      </c>
      <c r="B38" s="109" t="s">
        <v>137</v>
      </c>
      <c r="C38" s="554">
        <v>2</v>
      </c>
      <c r="D38" s="491">
        <v>4</v>
      </c>
      <c r="E38" s="492">
        <v>4</v>
      </c>
      <c r="F38" s="493">
        <v>3</v>
      </c>
      <c r="G38" s="110">
        <v>2</v>
      </c>
      <c r="H38" s="110">
        <v>1</v>
      </c>
      <c r="I38" s="110">
        <v>2</v>
      </c>
      <c r="J38" s="89">
        <v>3</v>
      </c>
      <c r="K38" s="89">
        <v>0</v>
      </c>
      <c r="L38" s="89">
        <v>1</v>
      </c>
      <c r="M38" s="130">
        <v>1</v>
      </c>
    </row>
    <row r="39" spans="1:13">
      <c r="A39" s="883"/>
      <c r="B39" s="83" t="s">
        <v>138</v>
      </c>
      <c r="C39" s="549">
        <v>0</v>
      </c>
      <c r="D39" s="479">
        <v>3</v>
      </c>
      <c r="E39" s="485">
        <v>0</v>
      </c>
      <c r="F39" s="480">
        <v>1</v>
      </c>
      <c r="G39" s="35">
        <v>0</v>
      </c>
      <c r="H39" s="35">
        <v>0</v>
      </c>
      <c r="I39" s="35">
        <v>0</v>
      </c>
      <c r="J39" s="61">
        <v>1</v>
      </c>
      <c r="K39" s="61">
        <v>2</v>
      </c>
      <c r="L39" s="61">
        <v>11</v>
      </c>
      <c r="M39" s="131">
        <v>0</v>
      </c>
    </row>
    <row r="40" spans="1:13">
      <c r="A40" s="883"/>
      <c r="B40" s="83" t="s">
        <v>140</v>
      </c>
      <c r="C40" s="549">
        <v>67</v>
      </c>
      <c r="D40" s="479">
        <v>64</v>
      </c>
      <c r="E40" s="485">
        <v>71.53</v>
      </c>
      <c r="F40" s="480">
        <v>69.900000000000006</v>
      </c>
      <c r="G40" s="35">
        <v>71.06</v>
      </c>
      <c r="H40" s="35">
        <v>69.599999999999994</v>
      </c>
      <c r="I40" s="35">
        <v>69.760000000000005</v>
      </c>
      <c r="J40" s="61">
        <v>67.900000000000006</v>
      </c>
      <c r="K40" s="61">
        <v>61.2</v>
      </c>
      <c r="L40" s="61">
        <v>63.6</v>
      </c>
      <c r="M40" s="131">
        <v>69.400000000000006</v>
      </c>
    </row>
    <row r="41" spans="1:13" ht="15.75" thickBot="1">
      <c r="A41" s="884"/>
      <c r="B41" s="99" t="s">
        <v>141</v>
      </c>
      <c r="C41" s="550"/>
      <c r="D41" s="481">
        <v>66</v>
      </c>
      <c r="E41" s="487">
        <v>70</v>
      </c>
      <c r="F41" s="482">
        <v>69</v>
      </c>
      <c r="G41" s="100">
        <v>71</v>
      </c>
      <c r="H41" s="100">
        <v>69</v>
      </c>
      <c r="I41" s="100">
        <v>68</v>
      </c>
      <c r="J41" s="85">
        <v>66.400000000000006</v>
      </c>
      <c r="K41" s="85">
        <v>60.6</v>
      </c>
      <c r="L41" s="85">
        <v>60.1</v>
      </c>
      <c r="M41" s="132">
        <v>64.099999999999994</v>
      </c>
    </row>
    <row r="42" spans="1:13">
      <c r="A42" s="885" t="s">
        <v>150</v>
      </c>
      <c r="B42" s="90" t="s">
        <v>137</v>
      </c>
      <c r="C42" s="545">
        <v>71</v>
      </c>
      <c r="D42" s="471">
        <v>3</v>
      </c>
      <c r="E42" s="489">
        <v>0</v>
      </c>
      <c r="F42" s="472">
        <v>0</v>
      </c>
      <c r="G42" s="91">
        <v>0</v>
      </c>
      <c r="H42" s="91">
        <v>0</v>
      </c>
      <c r="I42" s="91">
        <v>0</v>
      </c>
      <c r="J42" s="92">
        <v>1</v>
      </c>
      <c r="K42" s="92">
        <v>0</v>
      </c>
      <c r="L42" s="92">
        <v>0</v>
      </c>
      <c r="M42" s="93">
        <v>0</v>
      </c>
    </row>
    <row r="43" spans="1:13">
      <c r="A43" s="886"/>
      <c r="B43" s="82" t="s">
        <v>138</v>
      </c>
      <c r="C43" s="546">
        <v>2</v>
      </c>
      <c r="D43" s="473">
        <v>2</v>
      </c>
      <c r="E43" s="485">
        <v>0</v>
      </c>
      <c r="F43" s="474">
        <v>2</v>
      </c>
      <c r="G43" s="79">
        <v>0</v>
      </c>
      <c r="H43" s="79">
        <v>1</v>
      </c>
      <c r="I43" s="79">
        <v>1</v>
      </c>
      <c r="J43" s="78">
        <v>1</v>
      </c>
      <c r="K43" s="78">
        <v>0</v>
      </c>
      <c r="L43" s="78">
        <v>0</v>
      </c>
      <c r="M43" s="94">
        <v>0</v>
      </c>
    </row>
    <row r="44" spans="1:13">
      <c r="A44" s="886"/>
      <c r="B44" s="82" t="s">
        <v>140</v>
      </c>
      <c r="C44" s="546">
        <v>71</v>
      </c>
      <c r="D44" s="473">
        <v>77</v>
      </c>
      <c r="E44" s="485">
        <v>76.180000000000007</v>
      </c>
      <c r="F44" s="474">
        <v>73.78</v>
      </c>
      <c r="G44" s="79">
        <v>78.33</v>
      </c>
      <c r="H44" s="79">
        <v>70.8</v>
      </c>
      <c r="I44" s="79">
        <v>74.010000000000005</v>
      </c>
      <c r="J44" s="78">
        <v>75.099999999999994</v>
      </c>
      <c r="K44" s="78">
        <v>72.3</v>
      </c>
      <c r="L44" s="78">
        <v>70.25</v>
      </c>
      <c r="M44" s="94">
        <v>79.599999999999994</v>
      </c>
    </row>
    <row r="45" spans="1:13" ht="15.75" thickBot="1">
      <c r="A45" s="887"/>
      <c r="B45" s="95" t="s">
        <v>141</v>
      </c>
      <c r="C45" s="547"/>
      <c r="D45" s="475">
        <v>75</v>
      </c>
      <c r="E45" s="490">
        <v>74</v>
      </c>
      <c r="F45" s="476">
        <v>73</v>
      </c>
      <c r="G45" s="96">
        <v>76</v>
      </c>
      <c r="H45" s="96">
        <v>70</v>
      </c>
      <c r="I45" s="96">
        <v>73</v>
      </c>
      <c r="J45" s="97">
        <v>72</v>
      </c>
      <c r="K45" s="97">
        <v>69</v>
      </c>
      <c r="L45" s="97">
        <v>66.56</v>
      </c>
      <c r="M45" s="98">
        <v>78.8</v>
      </c>
    </row>
    <row r="46" spans="1:13">
      <c r="A46" s="883" t="s">
        <v>151</v>
      </c>
      <c r="B46" s="101" t="s">
        <v>137</v>
      </c>
      <c r="C46" s="551">
        <v>0</v>
      </c>
      <c r="D46" s="483">
        <v>0</v>
      </c>
      <c r="E46" s="492">
        <v>0</v>
      </c>
      <c r="F46" s="484">
        <v>0</v>
      </c>
      <c r="G46" s="60">
        <v>0</v>
      </c>
      <c r="H46" s="60">
        <v>0</v>
      </c>
      <c r="I46" s="60">
        <v>0</v>
      </c>
      <c r="J46" s="59">
        <v>0</v>
      </c>
      <c r="K46" s="59">
        <v>0</v>
      </c>
      <c r="L46" s="59">
        <v>0</v>
      </c>
      <c r="M46" s="133">
        <v>0</v>
      </c>
    </row>
    <row r="47" spans="1:13">
      <c r="A47" s="883"/>
      <c r="B47" s="84" t="s">
        <v>138</v>
      </c>
      <c r="C47" s="552">
        <v>0</v>
      </c>
      <c r="D47" s="485">
        <v>0</v>
      </c>
      <c r="E47" s="485">
        <v>0</v>
      </c>
      <c r="F47" s="486">
        <v>0</v>
      </c>
      <c r="G47" s="37">
        <v>0</v>
      </c>
      <c r="H47" s="37">
        <v>0</v>
      </c>
      <c r="I47" s="37">
        <v>0</v>
      </c>
      <c r="J47" s="38">
        <v>0</v>
      </c>
      <c r="K47" s="38">
        <v>0</v>
      </c>
      <c r="L47" s="38">
        <v>0</v>
      </c>
      <c r="M47" s="134">
        <v>0</v>
      </c>
    </row>
    <row r="48" spans="1:13">
      <c r="A48" s="883"/>
      <c r="B48" s="84" t="s">
        <v>140</v>
      </c>
      <c r="C48" s="552">
        <v>62</v>
      </c>
      <c r="D48" s="485">
        <v>86</v>
      </c>
      <c r="E48" s="485">
        <v>69.400000000000006</v>
      </c>
      <c r="F48" s="486">
        <v>78.5</v>
      </c>
      <c r="G48" s="37">
        <v>79.2</v>
      </c>
      <c r="H48" s="37">
        <v>64</v>
      </c>
      <c r="I48" s="37">
        <v>87</v>
      </c>
      <c r="J48" s="38">
        <v>64.2</v>
      </c>
      <c r="K48" s="38">
        <v>63.2</v>
      </c>
      <c r="L48" s="38">
        <v>65</v>
      </c>
      <c r="M48" s="134">
        <v>67.599999999999994</v>
      </c>
    </row>
    <row r="49" spans="1:13" ht="15.75" thickBot="1">
      <c r="A49" s="883"/>
      <c r="B49" s="107" t="s">
        <v>141</v>
      </c>
      <c r="C49" s="553"/>
      <c r="D49" s="487">
        <v>78</v>
      </c>
      <c r="E49" s="487">
        <v>56</v>
      </c>
      <c r="F49" s="488">
        <v>70</v>
      </c>
      <c r="G49" s="108">
        <v>70</v>
      </c>
      <c r="H49" s="108">
        <v>67</v>
      </c>
      <c r="I49" s="108">
        <v>66</v>
      </c>
      <c r="J49" s="58">
        <v>61</v>
      </c>
      <c r="K49" s="58">
        <v>55.4</v>
      </c>
      <c r="L49" s="58">
        <v>41</v>
      </c>
      <c r="M49" s="135">
        <v>61.7</v>
      </c>
    </row>
    <row r="50" spans="1:13">
      <c r="A50" s="885" t="s">
        <v>152</v>
      </c>
      <c r="B50" s="90" t="s">
        <v>137</v>
      </c>
      <c r="C50" s="545"/>
      <c r="D50" s="471">
        <v>0</v>
      </c>
      <c r="E50" s="489">
        <v>0</v>
      </c>
      <c r="F50" s="472">
        <v>1</v>
      </c>
      <c r="G50" s="91">
        <v>0</v>
      </c>
      <c r="H50" s="91">
        <v>0</v>
      </c>
      <c r="I50" s="91">
        <v>0</v>
      </c>
      <c r="J50" s="92">
        <v>0</v>
      </c>
      <c r="K50" s="92">
        <v>0</v>
      </c>
      <c r="L50" s="92">
        <v>0</v>
      </c>
      <c r="M50" s="93">
        <v>0</v>
      </c>
    </row>
    <row r="51" spans="1:13">
      <c r="A51" s="886"/>
      <c r="B51" s="82" t="s">
        <v>138</v>
      </c>
      <c r="C51" s="546"/>
      <c r="D51" s="473">
        <v>0</v>
      </c>
      <c r="E51" s="485">
        <v>0</v>
      </c>
      <c r="F51" s="474">
        <v>0</v>
      </c>
      <c r="G51" s="79">
        <v>0</v>
      </c>
      <c r="H51" s="79">
        <v>0</v>
      </c>
      <c r="I51" s="79">
        <v>0</v>
      </c>
      <c r="J51" s="78">
        <v>0</v>
      </c>
      <c r="K51" s="78">
        <v>0</v>
      </c>
      <c r="L51" s="78">
        <v>0</v>
      </c>
      <c r="M51" s="94">
        <v>0</v>
      </c>
    </row>
    <row r="52" spans="1:13">
      <c r="A52" s="886"/>
      <c r="B52" s="82" t="s">
        <v>140</v>
      </c>
      <c r="C52" s="546"/>
      <c r="D52" s="473">
        <v>91</v>
      </c>
      <c r="E52" s="485">
        <v>77</v>
      </c>
      <c r="F52" s="474">
        <v>100</v>
      </c>
      <c r="G52" s="79">
        <v>0</v>
      </c>
      <c r="H52" s="79">
        <v>85</v>
      </c>
      <c r="I52" s="79">
        <v>64.400000000000006</v>
      </c>
      <c r="J52" s="78">
        <v>79</v>
      </c>
      <c r="K52" s="78">
        <v>68.3</v>
      </c>
      <c r="L52" s="78">
        <v>76.599999999999994</v>
      </c>
      <c r="M52" s="94">
        <v>70.5</v>
      </c>
    </row>
    <row r="53" spans="1:13" ht="15.75" thickBot="1">
      <c r="A53" s="887"/>
      <c r="B53" s="95" t="s">
        <v>141</v>
      </c>
      <c r="C53" s="547"/>
      <c r="D53" s="475">
        <v>91</v>
      </c>
      <c r="E53" s="475">
        <v>77</v>
      </c>
      <c r="F53" s="476">
        <v>70</v>
      </c>
      <c r="G53" s="96">
        <v>0</v>
      </c>
      <c r="H53" s="96">
        <v>74</v>
      </c>
      <c r="I53" s="96">
        <v>64</v>
      </c>
      <c r="J53" s="97">
        <v>75</v>
      </c>
      <c r="K53" s="97">
        <v>65.2</v>
      </c>
      <c r="L53" s="97">
        <v>66.5</v>
      </c>
      <c r="M53" s="98">
        <v>57.4</v>
      </c>
    </row>
    <row r="54" spans="1:13">
      <c r="A54" s="882" t="s">
        <v>10</v>
      </c>
      <c r="B54" s="101" t="s">
        <v>137</v>
      </c>
      <c r="C54" s="551">
        <v>0</v>
      </c>
      <c r="D54" s="483">
        <v>0</v>
      </c>
      <c r="E54" s="483">
        <v>2</v>
      </c>
      <c r="F54" s="484">
        <v>1</v>
      </c>
      <c r="G54" s="60">
        <v>0</v>
      </c>
      <c r="H54" s="60">
        <v>0</v>
      </c>
      <c r="I54" s="60">
        <v>0</v>
      </c>
      <c r="J54" s="59">
        <v>0</v>
      </c>
      <c r="K54" s="59">
        <v>1</v>
      </c>
      <c r="L54" s="59">
        <v>1</v>
      </c>
      <c r="M54" s="133">
        <v>2</v>
      </c>
    </row>
    <row r="55" spans="1:13">
      <c r="A55" s="883"/>
      <c r="B55" s="84" t="s">
        <v>138</v>
      </c>
      <c r="C55" s="552">
        <v>0</v>
      </c>
      <c r="D55" s="485">
        <v>0</v>
      </c>
      <c r="E55" s="485">
        <v>0</v>
      </c>
      <c r="F55" s="486">
        <v>0</v>
      </c>
      <c r="G55" s="37">
        <v>0</v>
      </c>
      <c r="H55" s="37">
        <v>0</v>
      </c>
      <c r="I55" s="37">
        <v>0</v>
      </c>
      <c r="J55" s="38">
        <v>0</v>
      </c>
      <c r="K55" s="38">
        <v>0</v>
      </c>
      <c r="L55" s="38">
        <v>0</v>
      </c>
      <c r="M55" s="134">
        <v>0</v>
      </c>
    </row>
    <row r="56" spans="1:13">
      <c r="A56" s="883"/>
      <c r="B56" s="84" t="s">
        <v>140</v>
      </c>
      <c r="C56" s="552">
        <v>63</v>
      </c>
      <c r="D56" s="485">
        <v>62</v>
      </c>
      <c r="E56" s="485">
        <v>72.42</v>
      </c>
      <c r="F56" s="486">
        <v>76.06</v>
      </c>
      <c r="G56" s="37">
        <v>68.290000000000006</v>
      </c>
      <c r="H56" s="37">
        <v>73.290000000000006</v>
      </c>
      <c r="I56" s="37">
        <v>64.900000000000006</v>
      </c>
      <c r="J56" s="38">
        <v>71.900000000000006</v>
      </c>
      <c r="K56" s="38">
        <v>72.599999999999994</v>
      </c>
      <c r="L56" s="38">
        <v>67.8</v>
      </c>
      <c r="M56" s="134">
        <v>81</v>
      </c>
    </row>
    <row r="57" spans="1:13" ht="15.75" thickBot="1">
      <c r="A57" s="884"/>
      <c r="B57" s="107" t="s">
        <v>141</v>
      </c>
      <c r="C57" s="553"/>
      <c r="D57" s="487">
        <v>59</v>
      </c>
      <c r="E57" s="487">
        <v>70</v>
      </c>
      <c r="F57" s="488">
        <v>68.290000000000006</v>
      </c>
      <c r="G57" s="108">
        <v>69</v>
      </c>
      <c r="H57" s="108">
        <v>68</v>
      </c>
      <c r="I57" s="108">
        <v>67</v>
      </c>
      <c r="J57" s="58">
        <v>65</v>
      </c>
      <c r="K57" s="58">
        <v>65.3</v>
      </c>
      <c r="L57" s="58">
        <v>63.9</v>
      </c>
      <c r="M57" s="135">
        <v>74.400000000000006</v>
      </c>
    </row>
    <row r="58" spans="1:13">
      <c r="A58" s="876" t="s">
        <v>153</v>
      </c>
      <c r="B58" s="111" t="s">
        <v>137</v>
      </c>
      <c r="C58" s="494"/>
      <c r="D58" s="494">
        <f>SUM(D3,D10,D14,D18,D22,D26,D30,D34,D38,D42,D46,D50,D54)</f>
        <v>41</v>
      </c>
      <c r="E58" s="494">
        <v>56</v>
      </c>
      <c r="F58" s="112">
        <f t="shared" ref="F58:M59" si="0">SUM(F3,F10,F14,F18,F22,F26,F30,F34,F38,F42,F46,F50,F54)</f>
        <v>56</v>
      </c>
      <c r="G58" s="113">
        <f t="shared" si="0"/>
        <v>61</v>
      </c>
      <c r="H58" s="113">
        <f t="shared" si="0"/>
        <v>37</v>
      </c>
      <c r="I58" s="113">
        <f t="shared" si="0"/>
        <v>38</v>
      </c>
      <c r="J58" s="113">
        <f t="shared" si="0"/>
        <v>39</v>
      </c>
      <c r="K58" s="113">
        <f t="shared" si="0"/>
        <v>40</v>
      </c>
      <c r="L58" s="113">
        <f t="shared" si="0"/>
        <v>31</v>
      </c>
      <c r="M58" s="114">
        <f t="shared" si="0"/>
        <v>57</v>
      </c>
    </row>
    <row r="59" spans="1:13" ht="15.75" thickBot="1">
      <c r="A59" s="877"/>
      <c r="B59" s="115" t="s">
        <v>138</v>
      </c>
      <c r="C59" s="495"/>
      <c r="D59" s="495">
        <f>SUM(D4,D11,D15,D19,D23,D27,D31,D35,D39,D43,D47,D51,D55)</f>
        <v>81</v>
      </c>
      <c r="E59" s="495">
        <v>99</v>
      </c>
      <c r="F59" s="116">
        <f t="shared" si="0"/>
        <v>106</v>
      </c>
      <c r="G59" s="117">
        <f t="shared" si="0"/>
        <v>80</v>
      </c>
      <c r="H59" s="117">
        <f t="shared" si="0"/>
        <v>56</v>
      </c>
      <c r="I59" s="117">
        <f t="shared" si="0"/>
        <v>109</v>
      </c>
      <c r="J59" s="117">
        <f t="shared" si="0"/>
        <v>158</v>
      </c>
      <c r="K59" s="117">
        <f t="shared" si="0"/>
        <v>304</v>
      </c>
      <c r="L59" s="117">
        <f t="shared" si="0"/>
        <v>104</v>
      </c>
      <c r="M59" s="118">
        <f t="shared" si="0"/>
        <v>126</v>
      </c>
    </row>
    <row r="61" spans="1:13">
      <c r="E61" s="10"/>
    </row>
  </sheetData>
  <mergeCells count="16">
    <mergeCell ref="A1:M1"/>
    <mergeCell ref="A58:A59"/>
    <mergeCell ref="A30:A33"/>
    <mergeCell ref="A18:A21"/>
    <mergeCell ref="A38:A41"/>
    <mergeCell ref="A54:A57"/>
    <mergeCell ref="A42:A45"/>
    <mergeCell ref="A46:A49"/>
    <mergeCell ref="A50:A53"/>
    <mergeCell ref="A3:A6"/>
    <mergeCell ref="A7:A9"/>
    <mergeCell ref="A10:A13"/>
    <mergeCell ref="A34:A37"/>
    <mergeCell ref="A22:A25"/>
    <mergeCell ref="A14:A17"/>
    <mergeCell ref="A26:A29"/>
  </mergeCells>
  <pageMargins left="0.70866141732283472" right="0.70866141732283472" top="0.74803149606299213" bottom="0.74803149606299213" header="0.31496062992125984" footer="0.31496062992125984"/>
  <pageSetup paperSize="9" fitToHeight="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8.85546875" defaultRowHeight="15"/>
  <cols>
    <col min="1" max="1" width="4.7109375" style="1" customWidth="1"/>
    <col min="2" max="2" width="17.7109375" style="1" customWidth="1"/>
    <col min="3" max="3" width="12.28515625" style="44" customWidth="1"/>
    <col min="4" max="4" width="10.28515625" style="44" customWidth="1"/>
    <col min="5" max="5" width="12.28515625" style="44" bestFit="1" customWidth="1"/>
    <col min="6" max="6" width="14.7109375" style="44" bestFit="1" customWidth="1"/>
    <col min="7" max="7" width="7.5703125" style="44" bestFit="1" customWidth="1"/>
    <col min="8" max="8" width="10.28515625" style="68" bestFit="1" customWidth="1"/>
    <col min="9" max="9" width="6.85546875" style="68" bestFit="1" customWidth="1"/>
    <col min="10" max="10" width="8.5703125" style="68" bestFit="1" customWidth="1"/>
    <col min="11" max="11" width="6" style="68" bestFit="1" customWidth="1"/>
    <col min="12" max="14" width="6.140625" style="68" customWidth="1"/>
    <col min="15" max="15" width="6.140625" style="10" customWidth="1"/>
    <col min="16" max="16" width="9.42578125" style="68" bestFit="1" customWidth="1"/>
    <col min="17" max="17" width="4.85546875" style="1" hidden="1" customWidth="1"/>
    <col min="18" max="18" width="7.28515625" style="1" hidden="1" customWidth="1"/>
    <col min="19" max="19" width="8" style="1" hidden="1" customWidth="1"/>
    <col min="20" max="20" width="7.5703125" style="44" bestFit="1" customWidth="1"/>
    <col min="21" max="21" width="11.42578125" style="229" bestFit="1" customWidth="1"/>
    <col min="22" max="22" width="8" style="10" bestFit="1" customWidth="1"/>
    <col min="23" max="23" width="7" style="1" bestFit="1" customWidth="1"/>
    <col min="24" max="16384" width="18.85546875" style="1"/>
  </cols>
  <sheetData>
    <row r="1" spans="1:23" ht="25.5" customHeight="1" thickBot="1">
      <c r="A1" s="889" t="s">
        <v>194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</row>
    <row r="2" spans="1:23" ht="15.75" customHeight="1" thickBot="1">
      <c r="A2" s="890"/>
      <c r="B2" s="48" t="s">
        <v>31</v>
      </c>
      <c r="C2" s="136" t="s">
        <v>178</v>
      </c>
      <c r="D2" s="298" t="s">
        <v>117</v>
      </c>
      <c r="E2" s="136" t="s">
        <v>156</v>
      </c>
      <c r="F2" s="136" t="s">
        <v>12</v>
      </c>
      <c r="G2" s="137" t="s">
        <v>13</v>
      </c>
      <c r="H2" s="139" t="s">
        <v>11</v>
      </c>
      <c r="I2" s="140" t="s">
        <v>9</v>
      </c>
      <c r="J2" s="140" t="s">
        <v>15</v>
      </c>
      <c r="K2" s="138" t="s">
        <v>28</v>
      </c>
      <c r="L2" s="140" t="s">
        <v>35</v>
      </c>
      <c r="M2" s="138" t="s">
        <v>36</v>
      </c>
      <c r="N2" s="140" t="s">
        <v>199</v>
      </c>
      <c r="O2" s="138" t="s">
        <v>167</v>
      </c>
      <c r="P2" s="139" t="s">
        <v>157</v>
      </c>
      <c r="Q2" s="227" t="s">
        <v>158</v>
      </c>
      <c r="R2" s="49" t="s">
        <v>159</v>
      </c>
      <c r="S2" s="52" t="s">
        <v>159</v>
      </c>
      <c r="T2" s="287" t="s">
        <v>14</v>
      </c>
      <c r="U2" s="892" t="s">
        <v>192</v>
      </c>
      <c r="V2" s="895" t="s">
        <v>173</v>
      </c>
      <c r="W2" s="898" t="s">
        <v>168</v>
      </c>
    </row>
    <row r="3" spans="1:23" s="179" customFormat="1" ht="15.75" customHeight="1" thickBot="1">
      <c r="A3" s="891"/>
      <c r="B3" s="230" t="s">
        <v>191</v>
      </c>
      <c r="C3" s="231">
        <v>4.4000000000000004</v>
      </c>
      <c r="D3" s="299">
        <v>78</v>
      </c>
      <c r="E3" s="231">
        <v>65</v>
      </c>
      <c r="F3" s="231">
        <v>67</v>
      </c>
      <c r="G3" s="694">
        <v>68</v>
      </c>
      <c r="H3" s="231">
        <v>67</v>
      </c>
      <c r="I3" s="232">
        <v>71</v>
      </c>
      <c r="J3" s="232">
        <v>61</v>
      </c>
      <c r="K3" s="233">
        <v>70</v>
      </c>
      <c r="L3" s="232">
        <v>71</v>
      </c>
      <c r="M3" s="233"/>
      <c r="N3" s="232"/>
      <c r="O3" s="233"/>
      <c r="P3" s="231">
        <v>63</v>
      </c>
      <c r="Q3" s="233"/>
      <c r="R3" s="234"/>
      <c r="S3" s="235"/>
      <c r="T3" s="286">
        <v>65</v>
      </c>
      <c r="U3" s="893"/>
      <c r="V3" s="896"/>
      <c r="W3" s="899"/>
    </row>
    <row r="4" spans="1:23" s="10" customFormat="1" ht="15.75" thickBot="1">
      <c r="A4" s="891"/>
      <c r="B4" s="228" t="s">
        <v>174</v>
      </c>
      <c r="C4" s="498">
        <v>4.5</v>
      </c>
      <c r="D4" s="499">
        <v>75</v>
      </c>
      <c r="E4" s="498">
        <v>63</v>
      </c>
      <c r="F4" s="498">
        <v>70</v>
      </c>
      <c r="G4" s="500">
        <v>67</v>
      </c>
      <c r="H4" s="498">
        <v>64</v>
      </c>
      <c r="I4" s="501">
        <v>67</v>
      </c>
      <c r="J4" s="501">
        <v>59</v>
      </c>
      <c r="K4" s="502">
        <v>70</v>
      </c>
      <c r="L4" s="501">
        <v>77</v>
      </c>
      <c r="M4" s="502">
        <v>86</v>
      </c>
      <c r="N4" s="501"/>
      <c r="O4" s="502">
        <v>91</v>
      </c>
      <c r="P4" s="498">
        <v>62</v>
      </c>
      <c r="Q4" s="502"/>
      <c r="R4" s="503"/>
      <c r="S4" s="504"/>
      <c r="T4" s="505">
        <v>63</v>
      </c>
      <c r="U4" s="894"/>
      <c r="V4" s="897"/>
      <c r="W4" s="900"/>
    </row>
    <row r="5" spans="1:23">
      <c r="A5" s="158">
        <v>1</v>
      </c>
      <c r="B5" s="141" t="s">
        <v>94</v>
      </c>
      <c r="C5" s="294">
        <v>4.5</v>
      </c>
      <c r="D5" s="300">
        <v>80</v>
      </c>
      <c r="E5" s="822">
        <v>66</v>
      </c>
      <c r="F5" s="294">
        <v>66</v>
      </c>
      <c r="G5" s="747">
        <v>68</v>
      </c>
      <c r="H5" s="236">
        <v>73</v>
      </c>
      <c r="I5" s="236">
        <v>82</v>
      </c>
      <c r="J5" s="236">
        <v>67</v>
      </c>
      <c r="K5" s="796">
        <v>78</v>
      </c>
      <c r="L5" s="236">
        <v>80</v>
      </c>
      <c r="M5" s="747"/>
      <c r="N5" s="236"/>
      <c r="O5" s="747"/>
      <c r="P5" s="236">
        <v>84</v>
      </c>
      <c r="Q5" s="225"/>
      <c r="R5" s="159"/>
      <c r="S5" s="65"/>
      <c r="T5" s="288">
        <v>70</v>
      </c>
      <c r="U5" s="817">
        <f>AVERAGE(D5:T5)</f>
        <v>74</v>
      </c>
      <c r="V5" s="623">
        <v>74.666666666666671</v>
      </c>
      <c r="W5" s="160">
        <f>U5-V5</f>
        <v>-0.6666666666666714</v>
      </c>
    </row>
    <row r="6" spans="1:23">
      <c r="A6" s="39">
        <v>2</v>
      </c>
      <c r="B6" s="40" t="s">
        <v>95</v>
      </c>
      <c r="C6" s="244">
        <v>4.5</v>
      </c>
      <c r="D6" s="301">
        <v>83</v>
      </c>
      <c r="E6" s="696">
        <v>68</v>
      </c>
      <c r="F6" s="244">
        <v>80</v>
      </c>
      <c r="G6" s="745">
        <v>77</v>
      </c>
      <c r="H6" s="829">
        <v>67</v>
      </c>
      <c r="I6" s="237">
        <v>62</v>
      </c>
      <c r="J6" s="237">
        <v>64</v>
      </c>
      <c r="K6" s="745">
        <v>76</v>
      </c>
      <c r="L6" s="237">
        <v>81</v>
      </c>
      <c r="M6" s="745"/>
      <c r="N6" s="237"/>
      <c r="O6" s="746"/>
      <c r="P6" s="237"/>
      <c r="Q6" s="226"/>
      <c r="R6" s="43"/>
      <c r="S6" s="2"/>
      <c r="T6" s="289">
        <v>59</v>
      </c>
      <c r="U6" s="828">
        <f t="shared" ref="U6:U69" si="0">AVERAGE(D6:T6)</f>
        <v>71.7</v>
      </c>
      <c r="V6" s="624">
        <v>71.099999999999994</v>
      </c>
      <c r="W6" s="160">
        <f t="shared" ref="W6:W69" si="1">U6-V6</f>
        <v>0.60000000000000853</v>
      </c>
    </row>
    <row r="7" spans="1:23">
      <c r="A7" s="158">
        <v>3</v>
      </c>
      <c r="B7" s="40" t="s">
        <v>96</v>
      </c>
      <c r="C7" s="295">
        <v>4.7</v>
      </c>
      <c r="D7" s="301">
        <v>85</v>
      </c>
      <c r="E7" s="696">
        <v>69</v>
      </c>
      <c r="F7" s="794">
        <v>77</v>
      </c>
      <c r="G7" s="818">
        <v>73</v>
      </c>
      <c r="H7" s="820">
        <v>64</v>
      </c>
      <c r="I7" s="237">
        <v>68</v>
      </c>
      <c r="J7" s="237">
        <v>60</v>
      </c>
      <c r="K7" s="745">
        <v>72</v>
      </c>
      <c r="L7" s="237">
        <v>71</v>
      </c>
      <c r="M7" s="745"/>
      <c r="N7" s="237"/>
      <c r="O7" s="746"/>
      <c r="P7" s="237"/>
      <c r="Q7" s="226"/>
      <c r="R7" s="43"/>
      <c r="S7" s="2"/>
      <c r="T7" s="289">
        <v>67</v>
      </c>
      <c r="U7" s="817">
        <f t="shared" si="0"/>
        <v>70.599999999999994</v>
      </c>
      <c r="V7" s="624">
        <v>70.909090909090907</v>
      </c>
      <c r="W7" s="160">
        <f t="shared" si="1"/>
        <v>-0.30909090909091219</v>
      </c>
    </row>
    <row r="8" spans="1:23">
      <c r="A8" s="39">
        <v>4</v>
      </c>
      <c r="B8" s="40" t="s">
        <v>97</v>
      </c>
      <c r="C8" s="244">
        <v>4.5999999999999996</v>
      </c>
      <c r="D8" s="301">
        <v>80</v>
      </c>
      <c r="E8" s="244">
        <v>70</v>
      </c>
      <c r="F8" s="244">
        <v>74</v>
      </c>
      <c r="G8" s="745">
        <v>73</v>
      </c>
      <c r="H8" s="237">
        <v>61</v>
      </c>
      <c r="I8" s="237">
        <v>97</v>
      </c>
      <c r="J8" s="237">
        <v>86</v>
      </c>
      <c r="K8" s="745">
        <v>79</v>
      </c>
      <c r="L8" s="237">
        <v>65</v>
      </c>
      <c r="M8" s="745"/>
      <c r="N8" s="237"/>
      <c r="O8" s="746"/>
      <c r="P8" s="237"/>
      <c r="Q8" s="226"/>
      <c r="R8" s="43"/>
      <c r="S8" s="2"/>
      <c r="T8" s="289">
        <v>78</v>
      </c>
      <c r="U8" s="621">
        <f t="shared" si="0"/>
        <v>76.3</v>
      </c>
      <c r="V8" s="624">
        <v>75.599999999999994</v>
      </c>
      <c r="W8" s="160">
        <f t="shared" si="1"/>
        <v>0.70000000000000284</v>
      </c>
    </row>
    <row r="9" spans="1:23">
      <c r="A9" s="158">
        <v>5</v>
      </c>
      <c r="B9" s="40" t="s">
        <v>98</v>
      </c>
      <c r="C9" s="244">
        <v>4.4000000000000004</v>
      </c>
      <c r="D9" s="301">
        <v>82</v>
      </c>
      <c r="E9" s="244">
        <v>71</v>
      </c>
      <c r="F9" s="244">
        <v>72</v>
      </c>
      <c r="G9" s="745">
        <v>69</v>
      </c>
      <c r="H9" s="237">
        <v>87</v>
      </c>
      <c r="I9" s="237">
        <v>84</v>
      </c>
      <c r="J9" s="237">
        <v>73</v>
      </c>
      <c r="K9" s="745">
        <v>84</v>
      </c>
      <c r="L9" s="237">
        <v>78</v>
      </c>
      <c r="M9" s="745"/>
      <c r="N9" s="237"/>
      <c r="O9" s="746"/>
      <c r="P9" s="237"/>
      <c r="Q9" s="226"/>
      <c r="R9" s="43"/>
      <c r="S9" s="2"/>
      <c r="T9" s="289">
        <v>64</v>
      </c>
      <c r="U9" s="621">
        <f>AVERAGE(D9:T9)</f>
        <v>76.400000000000006</v>
      </c>
      <c r="V9" s="624">
        <v>69</v>
      </c>
      <c r="W9" s="160">
        <f t="shared" si="1"/>
        <v>7.4000000000000057</v>
      </c>
    </row>
    <row r="10" spans="1:23">
      <c r="A10" s="39">
        <v>6</v>
      </c>
      <c r="B10" s="40" t="s">
        <v>99</v>
      </c>
      <c r="C10" s="244">
        <v>4.5</v>
      </c>
      <c r="D10" s="301">
        <v>81</v>
      </c>
      <c r="E10" s="696">
        <v>56</v>
      </c>
      <c r="F10" s="244">
        <v>64</v>
      </c>
      <c r="G10" s="745">
        <v>78</v>
      </c>
      <c r="H10" s="237">
        <v>64</v>
      </c>
      <c r="I10" s="237">
        <v>87</v>
      </c>
      <c r="J10" s="237">
        <v>69</v>
      </c>
      <c r="K10" s="745"/>
      <c r="L10" s="237">
        <v>75</v>
      </c>
      <c r="M10" s="745"/>
      <c r="N10" s="237"/>
      <c r="O10" s="746"/>
      <c r="P10" s="237">
        <v>57</v>
      </c>
      <c r="Q10" s="226"/>
      <c r="R10" s="43"/>
      <c r="S10" s="2"/>
      <c r="T10" s="289">
        <v>55</v>
      </c>
      <c r="U10" s="621">
        <f t="shared" si="0"/>
        <v>68.599999999999994</v>
      </c>
      <c r="V10" s="624">
        <v>62</v>
      </c>
      <c r="W10" s="160">
        <f t="shared" si="1"/>
        <v>6.5999999999999943</v>
      </c>
    </row>
    <row r="11" spans="1:23">
      <c r="A11" s="158">
        <v>7</v>
      </c>
      <c r="B11" s="41" t="s">
        <v>100</v>
      </c>
      <c r="C11" s="244">
        <v>4.5</v>
      </c>
      <c r="D11" s="697">
        <v>77</v>
      </c>
      <c r="E11" s="244">
        <v>60</v>
      </c>
      <c r="F11" s="244">
        <v>70</v>
      </c>
      <c r="G11" s="745">
        <v>66</v>
      </c>
      <c r="H11" s="237">
        <v>63</v>
      </c>
      <c r="I11" s="237">
        <v>70</v>
      </c>
      <c r="J11" s="237">
        <v>62</v>
      </c>
      <c r="K11" s="745"/>
      <c r="L11" s="237">
        <v>63</v>
      </c>
      <c r="M11" s="745"/>
      <c r="N11" s="237"/>
      <c r="O11" s="746"/>
      <c r="P11" s="237">
        <v>63</v>
      </c>
      <c r="Q11" s="226"/>
      <c r="R11" s="43"/>
      <c r="S11" s="2"/>
      <c r="T11" s="289">
        <v>83</v>
      </c>
      <c r="U11" s="621">
        <f t="shared" si="0"/>
        <v>67.7</v>
      </c>
      <c r="V11" s="624">
        <v>61.9</v>
      </c>
      <c r="W11" s="160">
        <f t="shared" si="1"/>
        <v>5.8000000000000043</v>
      </c>
    </row>
    <row r="12" spans="1:23">
      <c r="A12" s="39">
        <v>8</v>
      </c>
      <c r="B12" s="40" t="s">
        <v>101</v>
      </c>
      <c r="C12" s="244">
        <v>4.5999999999999996</v>
      </c>
      <c r="D12" s="301">
        <v>80</v>
      </c>
      <c r="E12" s="244">
        <v>60</v>
      </c>
      <c r="F12" s="244">
        <v>72</v>
      </c>
      <c r="G12" s="745">
        <v>83</v>
      </c>
      <c r="H12" s="237">
        <v>60</v>
      </c>
      <c r="I12" s="237">
        <v>54</v>
      </c>
      <c r="J12" s="237">
        <v>41</v>
      </c>
      <c r="K12" s="745">
        <v>68</v>
      </c>
      <c r="L12" s="237">
        <v>64</v>
      </c>
      <c r="M12" s="745"/>
      <c r="N12" s="237"/>
      <c r="O12" s="746"/>
      <c r="P12" s="237"/>
      <c r="Q12" s="226"/>
      <c r="R12" s="43"/>
      <c r="S12" s="2"/>
      <c r="T12" s="289">
        <v>72</v>
      </c>
      <c r="U12" s="621">
        <f t="shared" si="0"/>
        <v>65.400000000000006</v>
      </c>
      <c r="V12" s="624">
        <v>61.666666666666664</v>
      </c>
      <c r="W12" s="160">
        <f t="shared" si="1"/>
        <v>3.7333333333333414</v>
      </c>
    </row>
    <row r="13" spans="1:23">
      <c r="A13" s="158">
        <v>9</v>
      </c>
      <c r="B13" s="40" t="s">
        <v>102</v>
      </c>
      <c r="C13" s="244">
        <v>4.5</v>
      </c>
      <c r="D13" s="301">
        <v>76</v>
      </c>
      <c r="E13" s="244">
        <v>60</v>
      </c>
      <c r="F13" s="244">
        <v>65</v>
      </c>
      <c r="G13" s="745">
        <v>63</v>
      </c>
      <c r="H13" s="237"/>
      <c r="I13" s="237">
        <v>77</v>
      </c>
      <c r="J13" s="237">
        <v>69</v>
      </c>
      <c r="K13" s="745">
        <v>67</v>
      </c>
      <c r="L13" s="237">
        <v>68</v>
      </c>
      <c r="M13" s="745"/>
      <c r="N13" s="237"/>
      <c r="O13" s="746"/>
      <c r="P13" s="237">
        <v>60</v>
      </c>
      <c r="Q13" s="226"/>
      <c r="R13" s="43"/>
      <c r="S13" s="2"/>
      <c r="T13" s="289">
        <v>78</v>
      </c>
      <c r="U13" s="621">
        <f t="shared" si="0"/>
        <v>68.3</v>
      </c>
      <c r="V13" s="624">
        <v>65.181818181818187</v>
      </c>
      <c r="W13" s="160">
        <f t="shared" si="1"/>
        <v>3.1181818181818102</v>
      </c>
    </row>
    <row r="14" spans="1:23">
      <c r="A14" s="39">
        <v>10</v>
      </c>
      <c r="B14" s="40" t="s">
        <v>103</v>
      </c>
      <c r="C14" s="244">
        <v>4.3</v>
      </c>
      <c r="D14" s="301">
        <v>84</v>
      </c>
      <c r="E14" s="823">
        <v>71</v>
      </c>
      <c r="F14" s="244">
        <v>66</v>
      </c>
      <c r="G14" s="745">
        <v>67</v>
      </c>
      <c r="H14" s="237">
        <v>78</v>
      </c>
      <c r="I14" s="237">
        <v>61</v>
      </c>
      <c r="J14" s="237">
        <v>62</v>
      </c>
      <c r="K14" s="745">
        <v>77</v>
      </c>
      <c r="L14" s="237">
        <v>77</v>
      </c>
      <c r="M14" s="745"/>
      <c r="N14" s="237"/>
      <c r="O14" s="746"/>
      <c r="P14" s="237"/>
      <c r="Q14" s="226"/>
      <c r="R14" s="43"/>
      <c r="S14" s="2"/>
      <c r="T14" s="289">
        <v>69</v>
      </c>
      <c r="U14" s="817">
        <f t="shared" si="0"/>
        <v>71.2</v>
      </c>
      <c r="V14" s="624">
        <v>63</v>
      </c>
      <c r="W14" s="160">
        <f t="shared" si="1"/>
        <v>8.2000000000000028</v>
      </c>
    </row>
    <row r="15" spans="1:23">
      <c r="A15" s="158">
        <v>11</v>
      </c>
      <c r="B15" s="40" t="s">
        <v>104</v>
      </c>
      <c r="C15" s="244">
        <v>4.7</v>
      </c>
      <c r="D15" s="301">
        <v>79</v>
      </c>
      <c r="E15" s="244">
        <v>68</v>
      </c>
      <c r="F15" s="244">
        <v>70</v>
      </c>
      <c r="G15" s="745">
        <v>78</v>
      </c>
      <c r="H15" s="237">
        <v>67</v>
      </c>
      <c r="I15" s="237">
        <v>74</v>
      </c>
      <c r="J15" s="237">
        <v>66</v>
      </c>
      <c r="K15" s="745">
        <v>70</v>
      </c>
      <c r="L15" s="237">
        <v>76</v>
      </c>
      <c r="M15" s="745"/>
      <c r="N15" s="237"/>
      <c r="O15" s="746"/>
      <c r="P15" s="237">
        <v>44</v>
      </c>
      <c r="Q15" s="226"/>
      <c r="R15" s="43"/>
      <c r="S15" s="2"/>
      <c r="T15" s="289">
        <v>71</v>
      </c>
      <c r="U15" s="621">
        <f t="shared" si="0"/>
        <v>69.36363636363636</v>
      </c>
      <c r="V15" s="624">
        <v>72.3</v>
      </c>
      <c r="W15" s="160">
        <f t="shared" si="1"/>
        <v>-2.9363636363636374</v>
      </c>
    </row>
    <row r="16" spans="1:23">
      <c r="A16" s="39">
        <v>12</v>
      </c>
      <c r="B16" s="40" t="s">
        <v>105</v>
      </c>
      <c r="C16" s="244">
        <v>4.8</v>
      </c>
      <c r="D16" s="301">
        <v>83</v>
      </c>
      <c r="E16" s="696">
        <v>69</v>
      </c>
      <c r="F16" s="244">
        <v>71</v>
      </c>
      <c r="G16" s="788">
        <v>74</v>
      </c>
      <c r="H16" s="237">
        <v>66</v>
      </c>
      <c r="I16" s="820">
        <v>65</v>
      </c>
      <c r="J16" s="820">
        <v>56</v>
      </c>
      <c r="K16" s="813">
        <v>70</v>
      </c>
      <c r="L16" s="237">
        <v>66</v>
      </c>
      <c r="M16" s="745"/>
      <c r="N16" s="237"/>
      <c r="O16" s="746"/>
      <c r="P16" s="237"/>
      <c r="Q16" s="226"/>
      <c r="R16" s="43"/>
      <c r="S16" s="2"/>
      <c r="T16" s="290">
        <v>75</v>
      </c>
      <c r="U16" s="809">
        <f t="shared" si="0"/>
        <v>69.5</v>
      </c>
      <c r="V16" s="624">
        <v>78.400000000000006</v>
      </c>
      <c r="W16" s="160">
        <f t="shared" si="1"/>
        <v>-8.9000000000000057</v>
      </c>
    </row>
    <row r="17" spans="1:23">
      <c r="A17" s="158">
        <v>13</v>
      </c>
      <c r="B17" s="40" t="s">
        <v>106</v>
      </c>
      <c r="C17" s="244">
        <v>4.4000000000000004</v>
      </c>
      <c r="D17" s="301">
        <v>81</v>
      </c>
      <c r="E17" s="696">
        <v>69</v>
      </c>
      <c r="F17" s="244">
        <v>72</v>
      </c>
      <c r="G17" s="745">
        <v>74</v>
      </c>
      <c r="H17" s="237">
        <v>68</v>
      </c>
      <c r="I17" s="237">
        <v>78</v>
      </c>
      <c r="J17" s="237">
        <v>63</v>
      </c>
      <c r="K17" s="745">
        <v>77</v>
      </c>
      <c r="L17" s="237">
        <v>78</v>
      </c>
      <c r="M17" s="745"/>
      <c r="N17" s="237"/>
      <c r="O17" s="746"/>
      <c r="P17" s="237">
        <v>88</v>
      </c>
      <c r="Q17" s="226"/>
      <c r="R17" s="43"/>
      <c r="S17" s="2"/>
      <c r="T17" s="289">
        <v>69</v>
      </c>
      <c r="U17" s="621">
        <f t="shared" si="0"/>
        <v>74.272727272727266</v>
      </c>
      <c r="V17" s="624">
        <v>69.909090909090907</v>
      </c>
      <c r="W17" s="160">
        <f t="shared" si="1"/>
        <v>4.3636363636363598</v>
      </c>
    </row>
    <row r="18" spans="1:23">
      <c r="A18" s="39">
        <v>14</v>
      </c>
      <c r="B18" s="40" t="s">
        <v>107</v>
      </c>
      <c r="C18" s="244">
        <v>4.8</v>
      </c>
      <c r="D18" s="301">
        <v>84</v>
      </c>
      <c r="E18" s="244">
        <v>68</v>
      </c>
      <c r="F18" s="244">
        <v>75</v>
      </c>
      <c r="G18" s="745">
        <v>78</v>
      </c>
      <c r="H18" s="237">
        <v>63</v>
      </c>
      <c r="I18" s="237">
        <v>56</v>
      </c>
      <c r="J18" s="237">
        <v>58</v>
      </c>
      <c r="K18" s="745">
        <v>70</v>
      </c>
      <c r="L18" s="237">
        <v>67</v>
      </c>
      <c r="M18" s="745"/>
      <c r="N18" s="237"/>
      <c r="O18" s="746"/>
      <c r="P18" s="237"/>
      <c r="Q18" s="226"/>
      <c r="R18" s="43"/>
      <c r="S18" s="2"/>
      <c r="T18" s="289">
        <v>66</v>
      </c>
      <c r="U18" s="621">
        <f t="shared" si="0"/>
        <v>68.5</v>
      </c>
      <c r="V18" s="624">
        <v>66.909090909090907</v>
      </c>
      <c r="W18" s="160">
        <f t="shared" si="1"/>
        <v>1.5909090909090935</v>
      </c>
    </row>
    <row r="19" spans="1:23">
      <c r="A19" s="158">
        <v>15</v>
      </c>
      <c r="B19" s="40" t="s">
        <v>108</v>
      </c>
      <c r="C19" s="244">
        <v>5</v>
      </c>
      <c r="D19" s="301">
        <v>83</v>
      </c>
      <c r="E19" s="696">
        <v>71</v>
      </c>
      <c r="F19" s="244">
        <v>75</v>
      </c>
      <c r="G19" s="745">
        <v>84</v>
      </c>
      <c r="H19" s="237"/>
      <c r="I19" s="237">
        <v>81</v>
      </c>
      <c r="J19" s="237">
        <v>60</v>
      </c>
      <c r="K19" s="745">
        <v>69</v>
      </c>
      <c r="L19" s="237">
        <v>84</v>
      </c>
      <c r="M19" s="745"/>
      <c r="N19" s="237"/>
      <c r="O19" s="746"/>
      <c r="P19" s="237"/>
      <c r="Q19" s="226"/>
      <c r="R19" s="43"/>
      <c r="S19" s="2"/>
      <c r="T19" s="289">
        <v>61</v>
      </c>
      <c r="U19" s="621">
        <f t="shared" si="0"/>
        <v>74.222222222222229</v>
      </c>
      <c r="V19" s="624">
        <v>74.714285714285708</v>
      </c>
      <c r="W19" s="160">
        <f t="shared" si="1"/>
        <v>-0.49206349206347966</v>
      </c>
    </row>
    <row r="20" spans="1:23">
      <c r="A20" s="39">
        <v>16</v>
      </c>
      <c r="B20" s="40" t="s">
        <v>109</v>
      </c>
      <c r="C20" s="244">
        <v>4.8</v>
      </c>
      <c r="D20" s="698">
        <v>84</v>
      </c>
      <c r="E20" s="244">
        <v>74</v>
      </c>
      <c r="F20" s="244">
        <v>73</v>
      </c>
      <c r="G20" s="745"/>
      <c r="H20" s="237">
        <v>68</v>
      </c>
      <c r="I20" s="237">
        <v>60</v>
      </c>
      <c r="J20" s="820">
        <v>61</v>
      </c>
      <c r="K20" s="745">
        <v>84</v>
      </c>
      <c r="L20" s="237">
        <v>73</v>
      </c>
      <c r="M20" s="745"/>
      <c r="N20" s="237"/>
      <c r="O20" s="746"/>
      <c r="P20" s="237"/>
      <c r="Q20" s="226"/>
      <c r="R20" s="43"/>
      <c r="S20" s="2"/>
      <c r="T20" s="289">
        <v>72</v>
      </c>
      <c r="U20" s="817">
        <f t="shared" si="0"/>
        <v>72.111111111111114</v>
      </c>
      <c r="V20" s="624">
        <v>64.166666666666671</v>
      </c>
      <c r="W20" s="160">
        <f t="shared" si="1"/>
        <v>7.9444444444444429</v>
      </c>
    </row>
    <row r="21" spans="1:23" ht="15.75" thickBot="1">
      <c r="A21" s="700">
        <v>17</v>
      </c>
      <c r="B21" s="238" t="s">
        <v>110</v>
      </c>
      <c r="C21" s="296">
        <v>4.5999999999999996</v>
      </c>
      <c r="D21" s="304">
        <v>80</v>
      </c>
      <c r="E21" s="296">
        <v>68</v>
      </c>
      <c r="F21" s="296">
        <v>79</v>
      </c>
      <c r="G21" s="749">
        <v>77</v>
      </c>
      <c r="H21" s="239">
        <v>64</v>
      </c>
      <c r="I21" s="239">
        <v>70</v>
      </c>
      <c r="J21" s="824">
        <v>67</v>
      </c>
      <c r="K21" s="749">
        <v>75</v>
      </c>
      <c r="L21" s="810">
        <v>65</v>
      </c>
      <c r="M21" s="749"/>
      <c r="N21" s="239">
        <v>78</v>
      </c>
      <c r="O21" s="779"/>
      <c r="P21" s="239"/>
      <c r="Q21" s="240"/>
      <c r="R21" s="241"/>
      <c r="S21" s="64"/>
      <c r="T21" s="291">
        <v>75</v>
      </c>
      <c r="U21" s="811">
        <f>AVERAGE(D21:T21)</f>
        <v>72.545454545454547</v>
      </c>
      <c r="V21" s="626">
        <v>70.5</v>
      </c>
      <c r="W21" s="675">
        <f t="shared" si="1"/>
        <v>2.0454545454545467</v>
      </c>
    </row>
    <row r="22" spans="1:23" ht="15.75" thickBot="1">
      <c r="A22" s="701">
        <v>18</v>
      </c>
      <c r="B22" s="702" t="s">
        <v>111</v>
      </c>
      <c r="C22" s="686">
        <v>5</v>
      </c>
      <c r="D22" s="687">
        <v>86</v>
      </c>
      <c r="E22" s="686">
        <v>81</v>
      </c>
      <c r="F22" s="686"/>
      <c r="G22" s="750"/>
      <c r="H22" s="689"/>
      <c r="I22" s="689">
        <v>49</v>
      </c>
      <c r="J22" s="689">
        <v>42</v>
      </c>
      <c r="K22" s="750">
        <v>71</v>
      </c>
      <c r="L22" s="689">
        <v>79</v>
      </c>
      <c r="M22" s="750"/>
      <c r="N22" s="689"/>
      <c r="O22" s="780"/>
      <c r="P22" s="689"/>
      <c r="Q22" s="690"/>
      <c r="R22" s="691"/>
      <c r="S22" s="692"/>
      <c r="T22" s="688">
        <v>83</v>
      </c>
      <c r="U22" s="693">
        <f t="shared" si="0"/>
        <v>70.142857142857139</v>
      </c>
      <c r="V22" s="703">
        <v>85.75</v>
      </c>
      <c r="W22" s="704">
        <f t="shared" si="1"/>
        <v>-15.607142857142861</v>
      </c>
    </row>
    <row r="23" spans="1:23">
      <c r="A23" s="158">
        <v>19</v>
      </c>
      <c r="B23" s="141" t="s">
        <v>39</v>
      </c>
      <c r="C23" s="294">
        <v>4.4000000000000004</v>
      </c>
      <c r="D23" s="300">
        <v>74</v>
      </c>
      <c r="E23" s="294">
        <v>63</v>
      </c>
      <c r="F23" s="752">
        <v>65</v>
      </c>
      <c r="G23" s="747">
        <v>68</v>
      </c>
      <c r="H23" s="236"/>
      <c r="I23" s="236">
        <v>63</v>
      </c>
      <c r="J23" s="236">
        <v>68</v>
      </c>
      <c r="K23" s="747">
        <v>76</v>
      </c>
      <c r="L23" s="812">
        <v>72</v>
      </c>
      <c r="M23" s="747"/>
      <c r="N23" s="236"/>
      <c r="O23" s="781"/>
      <c r="P23" s="236"/>
      <c r="Q23" s="225"/>
      <c r="R23" s="159"/>
      <c r="S23" s="65"/>
      <c r="T23" s="288">
        <v>59</v>
      </c>
      <c r="U23" s="809">
        <f t="shared" si="0"/>
        <v>67.555555555555557</v>
      </c>
      <c r="V23" s="623">
        <v>64.2</v>
      </c>
      <c r="W23" s="160">
        <f t="shared" si="1"/>
        <v>3.3555555555555543</v>
      </c>
    </row>
    <row r="24" spans="1:23">
      <c r="A24" s="39">
        <v>20</v>
      </c>
      <c r="B24" s="40" t="s">
        <v>40</v>
      </c>
      <c r="C24" s="244">
        <v>4.5</v>
      </c>
      <c r="D24" s="301">
        <v>74</v>
      </c>
      <c r="E24" s="244">
        <v>58</v>
      </c>
      <c r="F24" s="751">
        <v>66</v>
      </c>
      <c r="G24" s="745">
        <v>53</v>
      </c>
      <c r="H24" s="237">
        <v>67</v>
      </c>
      <c r="I24" s="237">
        <v>71</v>
      </c>
      <c r="J24" s="237">
        <v>68</v>
      </c>
      <c r="K24" s="745">
        <v>58</v>
      </c>
      <c r="L24" s="237">
        <v>78</v>
      </c>
      <c r="M24" s="745"/>
      <c r="N24" s="237"/>
      <c r="O24" s="746"/>
      <c r="P24" s="237"/>
      <c r="Q24" s="226"/>
      <c r="R24" s="43"/>
      <c r="S24" s="2"/>
      <c r="T24" s="289">
        <v>49</v>
      </c>
      <c r="U24" s="621">
        <f t="shared" si="0"/>
        <v>64.2</v>
      </c>
      <c r="V24" s="624">
        <v>63.333333333333336</v>
      </c>
      <c r="W24" s="160">
        <f t="shared" si="1"/>
        <v>0.86666666666666714</v>
      </c>
    </row>
    <row r="25" spans="1:23">
      <c r="A25" s="158">
        <v>21</v>
      </c>
      <c r="B25" s="40" t="s">
        <v>41</v>
      </c>
      <c r="C25" s="244">
        <v>3.8</v>
      </c>
      <c r="D25" s="301">
        <v>64</v>
      </c>
      <c r="E25" s="244">
        <v>40</v>
      </c>
      <c r="F25" s="751">
        <v>49</v>
      </c>
      <c r="G25" s="745">
        <v>42</v>
      </c>
      <c r="H25" s="237"/>
      <c r="I25" s="237">
        <v>80</v>
      </c>
      <c r="J25" s="237">
        <v>54</v>
      </c>
      <c r="K25" s="745">
        <v>51</v>
      </c>
      <c r="L25" s="237"/>
      <c r="M25" s="745"/>
      <c r="N25" s="237"/>
      <c r="O25" s="746"/>
      <c r="P25" s="237">
        <v>56</v>
      </c>
      <c r="Q25" s="226"/>
      <c r="R25" s="43"/>
      <c r="S25" s="2"/>
      <c r="T25" s="289">
        <v>51</v>
      </c>
      <c r="U25" s="621">
        <f t="shared" si="0"/>
        <v>54.111111111111114</v>
      </c>
      <c r="V25" s="624">
        <v>60.25</v>
      </c>
      <c r="W25" s="160">
        <f t="shared" si="1"/>
        <v>-6.1388888888888857</v>
      </c>
    </row>
    <row r="26" spans="1:23">
      <c r="A26" s="39">
        <v>22</v>
      </c>
      <c r="B26" s="706" t="s">
        <v>42</v>
      </c>
      <c r="C26" s="244">
        <v>4.9000000000000004</v>
      </c>
      <c r="D26" s="301">
        <v>82</v>
      </c>
      <c r="E26" s="244">
        <v>69</v>
      </c>
      <c r="F26" s="821">
        <v>73</v>
      </c>
      <c r="G26" s="745">
        <v>80</v>
      </c>
      <c r="H26" s="237">
        <v>75</v>
      </c>
      <c r="I26" s="237">
        <v>71</v>
      </c>
      <c r="J26" s="237">
        <v>58</v>
      </c>
      <c r="K26" s="745">
        <v>73</v>
      </c>
      <c r="L26" s="237">
        <v>73</v>
      </c>
      <c r="M26" s="745"/>
      <c r="N26" s="237"/>
      <c r="O26" s="746"/>
      <c r="P26" s="237"/>
      <c r="Q26" s="226"/>
      <c r="R26" s="43"/>
      <c r="S26" s="2"/>
      <c r="T26" s="819">
        <v>57</v>
      </c>
      <c r="U26" s="817">
        <f t="shared" si="0"/>
        <v>71.099999999999994</v>
      </c>
      <c r="V26" s="624">
        <v>60</v>
      </c>
      <c r="W26" s="705">
        <f>U26-V26</f>
        <v>11.099999999999994</v>
      </c>
    </row>
    <row r="27" spans="1:23">
      <c r="A27" s="158">
        <v>23</v>
      </c>
      <c r="B27" s="42" t="s">
        <v>43</v>
      </c>
      <c r="C27" s="244">
        <v>4.9000000000000004</v>
      </c>
      <c r="D27" s="303">
        <v>77</v>
      </c>
      <c r="E27" s="244">
        <v>60</v>
      </c>
      <c r="F27" s="751">
        <v>53</v>
      </c>
      <c r="G27" s="745">
        <v>61</v>
      </c>
      <c r="H27" s="237">
        <v>67</v>
      </c>
      <c r="I27" s="237">
        <v>80</v>
      </c>
      <c r="J27" s="237">
        <v>61</v>
      </c>
      <c r="K27" s="745">
        <v>46</v>
      </c>
      <c r="L27" s="237">
        <v>62</v>
      </c>
      <c r="M27" s="745"/>
      <c r="N27" s="237"/>
      <c r="O27" s="746"/>
      <c r="P27" s="237"/>
      <c r="Q27" s="226"/>
      <c r="R27" s="43"/>
      <c r="S27" s="2"/>
      <c r="T27" s="289">
        <v>55</v>
      </c>
      <c r="U27" s="621">
        <f t="shared" si="0"/>
        <v>62.2</v>
      </c>
      <c r="V27" s="624">
        <v>69.818181818181813</v>
      </c>
      <c r="W27" s="160">
        <f t="shared" si="1"/>
        <v>-7.6181818181818102</v>
      </c>
    </row>
    <row r="28" spans="1:23" ht="15.75" thickBot="1">
      <c r="A28" s="39">
        <v>24</v>
      </c>
      <c r="B28" s="708" t="s">
        <v>44</v>
      </c>
      <c r="C28" s="296">
        <v>4.4000000000000004</v>
      </c>
      <c r="D28" s="304">
        <v>78</v>
      </c>
      <c r="E28" s="296">
        <v>75</v>
      </c>
      <c r="F28" s="795">
        <v>49</v>
      </c>
      <c r="G28" s="749">
        <v>52</v>
      </c>
      <c r="H28" s="239">
        <v>62</v>
      </c>
      <c r="I28" s="239">
        <v>84</v>
      </c>
      <c r="J28" s="239">
        <v>77</v>
      </c>
      <c r="K28" s="749">
        <v>64</v>
      </c>
      <c r="L28" s="239">
        <v>59</v>
      </c>
      <c r="M28" s="749"/>
      <c r="N28" s="239"/>
      <c r="O28" s="779"/>
      <c r="P28" s="239">
        <v>60</v>
      </c>
      <c r="Q28" s="240"/>
      <c r="R28" s="241"/>
      <c r="S28" s="64"/>
      <c r="T28" s="291">
        <v>76</v>
      </c>
      <c r="U28" s="674">
        <f t="shared" si="0"/>
        <v>66.909090909090907</v>
      </c>
      <c r="V28" s="626">
        <v>57.777777777777779</v>
      </c>
      <c r="W28" s="709">
        <f t="shared" si="1"/>
        <v>9.1313131313131279</v>
      </c>
    </row>
    <row r="29" spans="1:23" ht="15.75" thickBot="1">
      <c r="A29" s="685">
        <v>25</v>
      </c>
      <c r="B29" s="710" t="s">
        <v>45</v>
      </c>
      <c r="C29" s="686">
        <v>4.4000000000000004</v>
      </c>
      <c r="D29" s="687">
        <v>72</v>
      </c>
      <c r="E29" s="686">
        <v>61</v>
      </c>
      <c r="F29" s="686">
        <v>64</v>
      </c>
      <c r="G29" s="750">
        <v>68</v>
      </c>
      <c r="H29" s="689"/>
      <c r="I29" s="689">
        <v>55</v>
      </c>
      <c r="J29" s="689">
        <v>55</v>
      </c>
      <c r="K29" s="750">
        <v>27</v>
      </c>
      <c r="L29" s="689">
        <v>65</v>
      </c>
      <c r="M29" s="750"/>
      <c r="N29" s="689"/>
      <c r="O29" s="780"/>
      <c r="P29" s="689"/>
      <c r="Q29" s="690"/>
      <c r="R29" s="691"/>
      <c r="S29" s="692"/>
      <c r="T29" s="688">
        <v>65</v>
      </c>
      <c r="U29" s="693">
        <f t="shared" si="0"/>
        <v>59.111111111111114</v>
      </c>
      <c r="V29" s="703">
        <v>73.2</v>
      </c>
      <c r="W29" s="704">
        <f t="shared" si="1"/>
        <v>-14.088888888888889</v>
      </c>
    </row>
    <row r="30" spans="1:23" ht="15.75" thickBot="1">
      <c r="A30" s="39">
        <v>26</v>
      </c>
      <c r="B30" s="677" t="s">
        <v>46</v>
      </c>
      <c r="C30" s="295">
        <v>4.5</v>
      </c>
      <c r="D30" s="678">
        <v>73</v>
      </c>
      <c r="E30" s="295">
        <v>59</v>
      </c>
      <c r="F30" s="295">
        <v>66</v>
      </c>
      <c r="G30" s="753">
        <v>58</v>
      </c>
      <c r="H30" s="680">
        <v>49</v>
      </c>
      <c r="I30" s="680">
        <v>74</v>
      </c>
      <c r="J30" s="680">
        <v>72</v>
      </c>
      <c r="K30" s="753">
        <v>70</v>
      </c>
      <c r="L30" s="680">
        <v>85</v>
      </c>
      <c r="M30" s="753"/>
      <c r="N30" s="680"/>
      <c r="O30" s="782"/>
      <c r="P30" s="680"/>
      <c r="Q30" s="681"/>
      <c r="R30" s="682"/>
      <c r="S30" s="683"/>
      <c r="T30" s="679">
        <v>61</v>
      </c>
      <c r="U30" s="674">
        <f t="shared" si="0"/>
        <v>66.7</v>
      </c>
      <c r="V30" s="684">
        <v>61.9</v>
      </c>
      <c r="W30" s="675">
        <f t="shared" si="1"/>
        <v>4.8000000000000043</v>
      </c>
    </row>
    <row r="31" spans="1:23" ht="15.75" thickBot="1">
      <c r="A31" s="685">
        <v>27</v>
      </c>
      <c r="B31" s="712" t="s">
        <v>47</v>
      </c>
      <c r="C31" s="614">
        <v>4.0999999999999996</v>
      </c>
      <c r="D31" s="713">
        <v>67</v>
      </c>
      <c r="E31" s="714">
        <v>54</v>
      </c>
      <c r="F31" s="614">
        <v>54</v>
      </c>
      <c r="G31" s="789">
        <v>47</v>
      </c>
      <c r="H31" s="716">
        <v>32</v>
      </c>
      <c r="I31" s="716">
        <v>49</v>
      </c>
      <c r="J31" s="716">
        <v>50</v>
      </c>
      <c r="K31" s="789"/>
      <c r="L31" s="716">
        <v>70</v>
      </c>
      <c r="M31" s="789"/>
      <c r="N31" s="716"/>
      <c r="O31" s="783"/>
      <c r="P31" s="716">
        <v>57</v>
      </c>
      <c r="Q31" s="717"/>
      <c r="R31" s="718"/>
      <c r="S31" s="719"/>
      <c r="T31" s="715">
        <v>47</v>
      </c>
      <c r="U31" s="693">
        <f t="shared" si="0"/>
        <v>52.7</v>
      </c>
      <c r="V31" s="720">
        <v>61.111111111111114</v>
      </c>
      <c r="W31" s="676">
        <f t="shared" si="1"/>
        <v>-8.4111111111111114</v>
      </c>
    </row>
    <row r="32" spans="1:23">
      <c r="A32" s="39">
        <v>28</v>
      </c>
      <c r="B32" s="141" t="s">
        <v>48</v>
      </c>
      <c r="C32" s="294">
        <v>4.4000000000000004</v>
      </c>
      <c r="D32" s="300">
        <v>73</v>
      </c>
      <c r="E32" s="294">
        <v>58</v>
      </c>
      <c r="F32" s="294">
        <v>68</v>
      </c>
      <c r="G32" s="747">
        <v>82</v>
      </c>
      <c r="H32" s="236">
        <v>52</v>
      </c>
      <c r="I32" s="236">
        <v>79</v>
      </c>
      <c r="J32" s="236">
        <v>52</v>
      </c>
      <c r="K32" s="747"/>
      <c r="L32" s="236"/>
      <c r="M32" s="747"/>
      <c r="N32" s="236"/>
      <c r="O32" s="781"/>
      <c r="P32" s="236"/>
      <c r="Q32" s="225"/>
      <c r="R32" s="159"/>
      <c r="S32" s="65"/>
      <c r="T32" s="288"/>
      <c r="U32" s="621">
        <f t="shared" si="0"/>
        <v>66.285714285714292</v>
      </c>
      <c r="V32" s="623">
        <v>59.833333333333336</v>
      </c>
      <c r="W32" s="160">
        <f t="shared" si="1"/>
        <v>6.4523809523809561</v>
      </c>
    </row>
    <row r="33" spans="1:23" s="430" customFormat="1">
      <c r="A33" s="506"/>
      <c r="B33" s="417" t="s">
        <v>49</v>
      </c>
      <c r="C33" s="507"/>
      <c r="D33" s="508"/>
      <c r="E33" s="507"/>
      <c r="F33" s="507"/>
      <c r="G33" s="790"/>
      <c r="H33" s="511"/>
      <c r="I33" s="511"/>
      <c r="J33" s="511"/>
      <c r="K33" s="790"/>
      <c r="L33" s="511"/>
      <c r="M33" s="790"/>
      <c r="N33" s="511"/>
      <c r="O33" s="784"/>
      <c r="P33" s="511"/>
      <c r="Q33" s="514"/>
      <c r="R33" s="515"/>
      <c r="S33" s="419"/>
      <c r="T33" s="510"/>
      <c r="U33" s="622"/>
      <c r="V33" s="625">
        <v>58.111111111111114</v>
      </c>
      <c r="W33" s="699"/>
    </row>
    <row r="34" spans="1:23">
      <c r="A34" s="39">
        <v>29</v>
      </c>
      <c r="B34" s="40" t="s">
        <v>50</v>
      </c>
      <c r="C34" s="244">
        <v>4.4000000000000004</v>
      </c>
      <c r="D34" s="301">
        <v>68</v>
      </c>
      <c r="E34" s="244">
        <v>64</v>
      </c>
      <c r="F34" s="244">
        <v>66</v>
      </c>
      <c r="G34" s="745">
        <v>67</v>
      </c>
      <c r="H34" s="237"/>
      <c r="I34" s="237">
        <v>61</v>
      </c>
      <c r="J34" s="237">
        <v>55</v>
      </c>
      <c r="K34" s="745"/>
      <c r="L34" s="237">
        <v>43</v>
      </c>
      <c r="M34" s="745"/>
      <c r="N34" s="237"/>
      <c r="O34" s="746"/>
      <c r="P34" s="237"/>
      <c r="Q34" s="226"/>
      <c r="R34" s="43"/>
      <c r="S34" s="2"/>
      <c r="T34" s="289">
        <v>59</v>
      </c>
      <c r="U34" s="621">
        <f t="shared" si="0"/>
        <v>60.375</v>
      </c>
      <c r="V34" s="624">
        <v>62.875</v>
      </c>
      <c r="W34" s="160">
        <f t="shared" si="1"/>
        <v>-2.5</v>
      </c>
    </row>
    <row r="35" spans="1:23">
      <c r="A35" s="158">
        <v>30</v>
      </c>
      <c r="B35" s="41" t="s">
        <v>51</v>
      </c>
      <c r="C35" s="244">
        <v>4</v>
      </c>
      <c r="D35" s="302">
        <v>67</v>
      </c>
      <c r="E35" s="244">
        <v>56</v>
      </c>
      <c r="F35" s="244">
        <v>59</v>
      </c>
      <c r="G35" s="745">
        <v>62</v>
      </c>
      <c r="H35" s="237">
        <v>77</v>
      </c>
      <c r="I35" s="237">
        <v>68</v>
      </c>
      <c r="J35" s="237">
        <v>65</v>
      </c>
      <c r="K35" s="745">
        <v>56</v>
      </c>
      <c r="L35" s="237">
        <v>34</v>
      </c>
      <c r="M35" s="745"/>
      <c r="N35" s="237"/>
      <c r="O35" s="746"/>
      <c r="P35" s="237">
        <v>49</v>
      </c>
      <c r="Q35" s="226"/>
      <c r="R35" s="43"/>
      <c r="S35" s="2"/>
      <c r="T35" s="289">
        <v>43</v>
      </c>
      <c r="U35" s="621">
        <f t="shared" si="0"/>
        <v>57.81818181818182</v>
      </c>
      <c r="V35" s="624">
        <v>67</v>
      </c>
      <c r="W35" s="160">
        <f t="shared" si="1"/>
        <v>-9.1818181818181799</v>
      </c>
    </row>
    <row r="36" spans="1:23">
      <c r="A36" s="39">
        <v>31</v>
      </c>
      <c r="B36" s="41" t="s">
        <v>188</v>
      </c>
      <c r="C36" s="244">
        <v>4.7</v>
      </c>
      <c r="D36" s="302">
        <v>90</v>
      </c>
      <c r="E36" s="244">
        <v>72</v>
      </c>
      <c r="F36" s="244">
        <v>77</v>
      </c>
      <c r="G36" s="745">
        <v>71</v>
      </c>
      <c r="H36" s="237">
        <v>61</v>
      </c>
      <c r="I36" s="237"/>
      <c r="J36" s="237">
        <v>72</v>
      </c>
      <c r="K36" s="745"/>
      <c r="L36" s="237"/>
      <c r="M36" s="745"/>
      <c r="N36" s="237"/>
      <c r="O36" s="746"/>
      <c r="P36" s="237"/>
      <c r="Q36" s="226"/>
      <c r="R36" s="43"/>
      <c r="S36" s="2"/>
      <c r="T36" s="289"/>
      <c r="U36" s="621">
        <f t="shared" si="0"/>
        <v>73.833333333333329</v>
      </c>
      <c r="V36" s="624" t="s">
        <v>193</v>
      </c>
      <c r="W36" s="160"/>
    </row>
    <row r="37" spans="1:23">
      <c r="A37" s="158">
        <v>32</v>
      </c>
      <c r="B37" s="40" t="s">
        <v>52</v>
      </c>
      <c r="C37" s="244">
        <v>4.3</v>
      </c>
      <c r="D37" s="301">
        <v>76</v>
      </c>
      <c r="E37" s="696">
        <v>50</v>
      </c>
      <c r="F37" s="244">
        <v>67</v>
      </c>
      <c r="G37" s="745">
        <v>57</v>
      </c>
      <c r="H37" s="237">
        <v>71</v>
      </c>
      <c r="I37" s="237">
        <v>69</v>
      </c>
      <c r="J37" s="237">
        <v>62</v>
      </c>
      <c r="K37" s="745">
        <v>57</v>
      </c>
      <c r="L37" s="237">
        <v>73</v>
      </c>
      <c r="M37" s="745"/>
      <c r="N37" s="237"/>
      <c r="O37" s="746"/>
      <c r="P37" s="237"/>
      <c r="Q37" s="226"/>
      <c r="R37" s="43"/>
      <c r="S37" s="2"/>
      <c r="T37" s="289"/>
      <c r="U37" s="817">
        <f t="shared" si="0"/>
        <v>64.666666666666671</v>
      </c>
      <c r="V37" s="624">
        <v>72.5</v>
      </c>
      <c r="W37" s="160">
        <f t="shared" si="1"/>
        <v>-7.8333333333333286</v>
      </c>
    </row>
    <row r="38" spans="1:23" ht="15.75" thickBot="1">
      <c r="A38" s="721">
        <v>33</v>
      </c>
      <c r="B38" s="238" t="s">
        <v>53</v>
      </c>
      <c r="C38" s="296">
        <v>3.8</v>
      </c>
      <c r="D38" s="304">
        <v>65</v>
      </c>
      <c r="E38" s="296">
        <v>68</v>
      </c>
      <c r="F38" s="296">
        <v>62</v>
      </c>
      <c r="G38" s="749">
        <v>59</v>
      </c>
      <c r="H38" s="239">
        <v>51</v>
      </c>
      <c r="I38" s="239">
        <v>36</v>
      </c>
      <c r="J38" s="239">
        <v>35</v>
      </c>
      <c r="K38" s="749"/>
      <c r="L38" s="239"/>
      <c r="M38" s="749"/>
      <c r="N38" s="239"/>
      <c r="O38" s="779"/>
      <c r="P38" s="239"/>
      <c r="Q38" s="240"/>
      <c r="R38" s="241"/>
      <c r="S38" s="64"/>
      <c r="T38" s="291"/>
      <c r="U38" s="674">
        <f t="shared" si="0"/>
        <v>53.714285714285715</v>
      </c>
      <c r="V38" s="626">
        <v>54.7</v>
      </c>
      <c r="W38" s="675">
        <f t="shared" si="1"/>
        <v>-0.98571428571428754</v>
      </c>
    </row>
    <row r="39" spans="1:23" ht="15.75" thickBot="1">
      <c r="A39" s="701">
        <v>34</v>
      </c>
      <c r="B39" s="722" t="s">
        <v>54</v>
      </c>
      <c r="C39" s="686">
        <v>3.4</v>
      </c>
      <c r="D39" s="826">
        <v>57</v>
      </c>
      <c r="E39" s="711">
        <v>30</v>
      </c>
      <c r="F39" s="686">
        <v>36</v>
      </c>
      <c r="G39" s="750">
        <v>42</v>
      </c>
      <c r="H39" s="689"/>
      <c r="I39" s="689">
        <v>17</v>
      </c>
      <c r="J39" s="689">
        <v>33</v>
      </c>
      <c r="K39" s="750"/>
      <c r="L39" s="689">
        <v>45</v>
      </c>
      <c r="M39" s="750"/>
      <c r="N39" s="689"/>
      <c r="O39" s="780"/>
      <c r="P39" s="689"/>
      <c r="Q39" s="690"/>
      <c r="R39" s="691"/>
      <c r="S39" s="692"/>
      <c r="T39" s="688">
        <v>40</v>
      </c>
      <c r="U39" s="827">
        <f>AVERAGE(D39:T39)</f>
        <v>37.5</v>
      </c>
      <c r="V39" s="703">
        <v>56.444444444444443</v>
      </c>
      <c r="W39" s="704">
        <f t="shared" si="1"/>
        <v>-18.944444444444443</v>
      </c>
    </row>
    <row r="40" spans="1:23">
      <c r="A40" s="158">
        <v>35</v>
      </c>
      <c r="B40" s="141" t="s">
        <v>55</v>
      </c>
      <c r="C40" s="294">
        <v>4</v>
      </c>
      <c r="D40" s="300">
        <v>65</v>
      </c>
      <c r="E40" s="294">
        <v>50</v>
      </c>
      <c r="F40" s="822">
        <v>51</v>
      </c>
      <c r="G40" s="816">
        <v>44</v>
      </c>
      <c r="H40" s="236">
        <v>62</v>
      </c>
      <c r="I40" s="236">
        <v>39</v>
      </c>
      <c r="J40" s="236">
        <v>36</v>
      </c>
      <c r="K40" s="747">
        <v>72</v>
      </c>
      <c r="L40" s="236">
        <v>58</v>
      </c>
      <c r="M40" s="747"/>
      <c r="N40" s="236"/>
      <c r="O40" s="781"/>
      <c r="P40" s="236"/>
      <c r="Q40" s="225"/>
      <c r="R40" s="159"/>
      <c r="S40" s="65"/>
      <c r="T40" s="288"/>
      <c r="U40" s="817">
        <f t="shared" si="0"/>
        <v>53</v>
      </c>
      <c r="V40" s="623">
        <v>46.75</v>
      </c>
      <c r="W40" s="160">
        <f t="shared" si="1"/>
        <v>6.25</v>
      </c>
    </row>
    <row r="41" spans="1:23">
      <c r="A41" s="158">
        <v>36</v>
      </c>
      <c r="B41" s="40" t="s">
        <v>56</v>
      </c>
      <c r="C41" s="244">
        <v>4</v>
      </c>
      <c r="D41" s="301">
        <v>74</v>
      </c>
      <c r="E41" s="244">
        <v>65</v>
      </c>
      <c r="F41" s="244">
        <v>54</v>
      </c>
      <c r="G41" s="745">
        <v>56</v>
      </c>
      <c r="H41" s="237"/>
      <c r="I41" s="237">
        <v>80</v>
      </c>
      <c r="J41" s="237"/>
      <c r="K41" s="745">
        <v>68</v>
      </c>
      <c r="L41" s="237"/>
      <c r="M41" s="745"/>
      <c r="N41" s="237"/>
      <c r="O41" s="746"/>
      <c r="P41" s="237"/>
      <c r="Q41" s="226"/>
      <c r="R41" s="43"/>
      <c r="S41" s="2"/>
      <c r="T41" s="289">
        <v>66</v>
      </c>
      <c r="U41" s="621">
        <f t="shared" si="0"/>
        <v>66.142857142857139</v>
      </c>
      <c r="V41" s="624">
        <v>58.111111111111114</v>
      </c>
      <c r="W41" s="160">
        <f t="shared" si="1"/>
        <v>8.0317460317460245</v>
      </c>
    </row>
    <row r="42" spans="1:23">
      <c r="A42" s="39">
        <v>37</v>
      </c>
      <c r="B42" s="40" t="s">
        <v>57</v>
      </c>
      <c r="C42" s="244">
        <v>4.5</v>
      </c>
      <c r="D42" s="301">
        <v>75</v>
      </c>
      <c r="E42" s="244">
        <v>63</v>
      </c>
      <c r="F42" s="244">
        <v>69</v>
      </c>
      <c r="G42" s="745">
        <v>63</v>
      </c>
      <c r="H42" s="237"/>
      <c r="I42" s="237">
        <v>60</v>
      </c>
      <c r="J42" s="237">
        <v>69</v>
      </c>
      <c r="K42" s="745">
        <v>57</v>
      </c>
      <c r="L42" s="237">
        <v>72</v>
      </c>
      <c r="M42" s="745"/>
      <c r="N42" s="237"/>
      <c r="O42" s="746"/>
      <c r="P42" s="237"/>
      <c r="Q42" s="226"/>
      <c r="R42" s="43"/>
      <c r="S42" s="2"/>
      <c r="T42" s="289">
        <v>47</v>
      </c>
      <c r="U42" s="621">
        <f t="shared" si="0"/>
        <v>63.888888888888886</v>
      </c>
      <c r="V42" s="624">
        <v>62.2</v>
      </c>
      <c r="W42" s="160">
        <f t="shared" si="1"/>
        <v>1.6888888888888829</v>
      </c>
    </row>
    <row r="43" spans="1:23">
      <c r="A43" s="158">
        <v>38</v>
      </c>
      <c r="B43" s="706" t="s">
        <v>58</v>
      </c>
      <c r="C43" s="244">
        <v>4.8</v>
      </c>
      <c r="D43" s="301">
        <v>77</v>
      </c>
      <c r="E43" s="244">
        <v>66</v>
      </c>
      <c r="F43" s="244">
        <v>66</v>
      </c>
      <c r="G43" s="745">
        <v>78</v>
      </c>
      <c r="H43" s="237">
        <v>82</v>
      </c>
      <c r="I43" s="237">
        <v>86</v>
      </c>
      <c r="J43" s="237">
        <v>66</v>
      </c>
      <c r="K43" s="745">
        <v>83</v>
      </c>
      <c r="L43" s="237">
        <v>73</v>
      </c>
      <c r="M43" s="745"/>
      <c r="N43" s="237"/>
      <c r="O43" s="746"/>
      <c r="P43" s="237"/>
      <c r="Q43" s="226"/>
      <c r="R43" s="43"/>
      <c r="S43" s="2"/>
      <c r="T43" s="289">
        <v>63</v>
      </c>
      <c r="U43" s="621">
        <f t="shared" si="0"/>
        <v>74</v>
      </c>
      <c r="V43" s="624">
        <v>61.222222222222221</v>
      </c>
      <c r="W43" s="705">
        <f t="shared" si="1"/>
        <v>12.777777777777779</v>
      </c>
    </row>
    <row r="44" spans="1:23">
      <c r="A44" s="39">
        <v>39</v>
      </c>
      <c r="B44" s="40" t="s">
        <v>59</v>
      </c>
      <c r="C44" s="244">
        <v>5</v>
      </c>
      <c r="D44" s="301">
        <v>76</v>
      </c>
      <c r="E44" s="823">
        <v>59</v>
      </c>
      <c r="F44" s="244">
        <v>53</v>
      </c>
      <c r="G44" s="745"/>
      <c r="H44" s="237"/>
      <c r="I44" s="237">
        <v>89</v>
      </c>
      <c r="J44" s="237">
        <v>66</v>
      </c>
      <c r="K44" s="745"/>
      <c r="L44" s="237"/>
      <c r="M44" s="745"/>
      <c r="N44" s="237"/>
      <c r="O44" s="746"/>
      <c r="P44" s="237"/>
      <c r="Q44" s="226"/>
      <c r="R44" s="43"/>
      <c r="S44" s="2"/>
      <c r="T44" s="289">
        <v>57</v>
      </c>
      <c r="U44" s="817">
        <f t="shared" si="0"/>
        <v>66.666666666666671</v>
      </c>
      <c r="V44" s="624">
        <v>63.25</v>
      </c>
      <c r="W44" s="160">
        <f t="shared" si="1"/>
        <v>3.4166666666666714</v>
      </c>
    </row>
    <row r="45" spans="1:23">
      <c r="A45" s="158">
        <v>40</v>
      </c>
      <c r="B45" s="40" t="s">
        <v>187</v>
      </c>
      <c r="C45" s="244">
        <v>4.3</v>
      </c>
      <c r="D45" s="301">
        <v>68</v>
      </c>
      <c r="E45" s="244">
        <v>52</v>
      </c>
      <c r="F45" s="244">
        <v>40</v>
      </c>
      <c r="G45" s="745"/>
      <c r="H45" s="237"/>
      <c r="I45" s="237">
        <v>86</v>
      </c>
      <c r="J45" s="237">
        <v>49</v>
      </c>
      <c r="K45" s="745">
        <v>65</v>
      </c>
      <c r="L45" s="237"/>
      <c r="M45" s="745"/>
      <c r="N45" s="237"/>
      <c r="O45" s="746"/>
      <c r="P45" s="237"/>
      <c r="Q45" s="226"/>
      <c r="R45" s="43"/>
      <c r="S45" s="2"/>
      <c r="T45" s="289"/>
      <c r="U45" s="621">
        <f t="shared" si="0"/>
        <v>60</v>
      </c>
      <c r="V45" s="624" t="s">
        <v>193</v>
      </c>
      <c r="W45" s="160"/>
    </row>
    <row r="46" spans="1:23">
      <c r="A46" s="39">
        <v>41</v>
      </c>
      <c r="B46" s="707" t="s">
        <v>60</v>
      </c>
      <c r="C46" s="244">
        <v>4.4000000000000004</v>
      </c>
      <c r="D46" s="301">
        <v>82</v>
      </c>
      <c r="E46" s="244">
        <v>63</v>
      </c>
      <c r="F46" s="244">
        <v>70</v>
      </c>
      <c r="G46" s="745">
        <v>66</v>
      </c>
      <c r="H46" s="237">
        <v>80</v>
      </c>
      <c r="I46" s="237">
        <v>74</v>
      </c>
      <c r="J46" s="237">
        <v>65</v>
      </c>
      <c r="K46" s="745">
        <v>74</v>
      </c>
      <c r="L46" s="237">
        <v>75</v>
      </c>
      <c r="M46" s="745"/>
      <c r="N46" s="237"/>
      <c r="O46" s="746"/>
      <c r="P46" s="237"/>
      <c r="Q46" s="226"/>
      <c r="R46" s="43"/>
      <c r="S46" s="2"/>
      <c r="T46" s="289">
        <v>64</v>
      </c>
      <c r="U46" s="621">
        <f t="shared" si="0"/>
        <v>71.3</v>
      </c>
      <c r="V46" s="624">
        <v>55.3</v>
      </c>
      <c r="W46" s="705">
        <f t="shared" si="1"/>
        <v>16</v>
      </c>
    </row>
    <row r="47" spans="1:23">
      <c r="A47" s="158">
        <v>42</v>
      </c>
      <c r="B47" s="40" t="s">
        <v>61</v>
      </c>
      <c r="C47" s="244">
        <v>5</v>
      </c>
      <c r="D47" s="301">
        <v>75</v>
      </c>
      <c r="E47" s="244">
        <v>66</v>
      </c>
      <c r="F47" s="244">
        <v>54</v>
      </c>
      <c r="G47" s="745"/>
      <c r="H47" s="237">
        <v>55</v>
      </c>
      <c r="I47" s="237"/>
      <c r="J47" s="237">
        <v>53</v>
      </c>
      <c r="K47" s="745">
        <v>62</v>
      </c>
      <c r="L47" s="237"/>
      <c r="M47" s="745"/>
      <c r="N47" s="237"/>
      <c r="O47" s="746"/>
      <c r="P47" s="237"/>
      <c r="Q47" s="226"/>
      <c r="R47" s="43"/>
      <c r="S47" s="2"/>
      <c r="T47" s="289">
        <v>58</v>
      </c>
      <c r="U47" s="621">
        <f t="shared" si="0"/>
        <v>60.428571428571431</v>
      </c>
      <c r="V47" s="624">
        <v>61.857142857142854</v>
      </c>
      <c r="W47" s="160">
        <f t="shared" si="1"/>
        <v>-1.4285714285714235</v>
      </c>
    </row>
    <row r="48" spans="1:23">
      <c r="A48" s="39">
        <v>43</v>
      </c>
      <c r="B48" s="706" t="s">
        <v>62</v>
      </c>
      <c r="C48" s="244">
        <v>4</v>
      </c>
      <c r="D48" s="301">
        <v>84</v>
      </c>
      <c r="E48" s="244"/>
      <c r="F48" s="244">
        <v>56</v>
      </c>
      <c r="G48" s="745">
        <v>53</v>
      </c>
      <c r="H48" s="237"/>
      <c r="I48" s="237"/>
      <c r="J48" s="237"/>
      <c r="K48" s="745"/>
      <c r="L48" s="237"/>
      <c r="M48" s="745"/>
      <c r="N48" s="237"/>
      <c r="O48" s="746"/>
      <c r="P48" s="237"/>
      <c r="Q48" s="226"/>
      <c r="R48" s="43"/>
      <c r="S48" s="2"/>
      <c r="T48" s="289"/>
      <c r="U48" s="621">
        <f t="shared" si="0"/>
        <v>64.333333333333329</v>
      </c>
      <c r="V48" s="624">
        <v>48.75</v>
      </c>
      <c r="W48" s="705">
        <f t="shared" si="1"/>
        <v>15.583333333333329</v>
      </c>
    </row>
    <row r="49" spans="1:23">
      <c r="A49" s="158">
        <v>44</v>
      </c>
      <c r="B49" s="40" t="s">
        <v>63</v>
      </c>
      <c r="C49" s="244">
        <v>4.8</v>
      </c>
      <c r="D49" s="301">
        <v>77</v>
      </c>
      <c r="E49" s="244">
        <v>64</v>
      </c>
      <c r="F49" s="244">
        <v>57</v>
      </c>
      <c r="G49" s="818">
        <v>38</v>
      </c>
      <c r="H49" s="237"/>
      <c r="I49" s="237">
        <v>52</v>
      </c>
      <c r="J49" s="237">
        <v>59</v>
      </c>
      <c r="K49" s="745">
        <v>72</v>
      </c>
      <c r="L49" s="237"/>
      <c r="M49" s="745"/>
      <c r="N49" s="237"/>
      <c r="O49" s="746"/>
      <c r="P49" s="237"/>
      <c r="Q49" s="226"/>
      <c r="R49" s="43"/>
      <c r="S49" s="2"/>
      <c r="T49" s="289">
        <v>63</v>
      </c>
      <c r="U49" s="817">
        <f t="shared" si="0"/>
        <v>60.25</v>
      </c>
      <c r="V49" s="624">
        <v>57.444444444444443</v>
      </c>
      <c r="W49" s="160">
        <f t="shared" si="1"/>
        <v>2.8055555555555571</v>
      </c>
    </row>
    <row r="50" spans="1:23">
      <c r="A50" s="39">
        <v>45</v>
      </c>
      <c r="B50" s="40" t="s">
        <v>64</v>
      </c>
      <c r="C50" s="244">
        <v>5</v>
      </c>
      <c r="D50" s="301">
        <v>76</v>
      </c>
      <c r="E50" s="244">
        <v>61</v>
      </c>
      <c r="F50" s="244">
        <v>83</v>
      </c>
      <c r="G50" s="745">
        <v>89</v>
      </c>
      <c r="H50" s="237"/>
      <c r="I50" s="237"/>
      <c r="J50" s="237">
        <v>54</v>
      </c>
      <c r="K50" s="745">
        <v>64</v>
      </c>
      <c r="L50" s="237">
        <v>76</v>
      </c>
      <c r="M50" s="745"/>
      <c r="N50" s="237"/>
      <c r="O50" s="746"/>
      <c r="P50" s="237">
        <v>46</v>
      </c>
      <c r="Q50" s="226"/>
      <c r="R50" s="43"/>
      <c r="S50" s="2"/>
      <c r="T50" s="289">
        <v>58</v>
      </c>
      <c r="U50" s="621">
        <f t="shared" si="0"/>
        <v>67.444444444444443</v>
      </c>
      <c r="V50" s="624">
        <v>71.25</v>
      </c>
      <c r="W50" s="160">
        <f t="shared" si="1"/>
        <v>-3.8055555555555571</v>
      </c>
    </row>
    <row r="51" spans="1:23">
      <c r="A51" s="158">
        <v>46</v>
      </c>
      <c r="B51" s="40" t="s">
        <v>65</v>
      </c>
      <c r="C51" s="244">
        <v>4</v>
      </c>
      <c r="D51" s="301">
        <v>74</v>
      </c>
      <c r="E51" s="244">
        <v>61</v>
      </c>
      <c r="F51" s="751">
        <v>57</v>
      </c>
      <c r="G51" s="745"/>
      <c r="H51" s="237">
        <v>67</v>
      </c>
      <c r="I51" s="237">
        <v>44</v>
      </c>
      <c r="J51" s="237"/>
      <c r="K51" s="745"/>
      <c r="L51" s="237">
        <v>27</v>
      </c>
      <c r="M51" s="745"/>
      <c r="N51" s="237"/>
      <c r="O51" s="746"/>
      <c r="P51" s="237"/>
      <c r="Q51" s="226"/>
      <c r="R51" s="43"/>
      <c r="S51" s="2"/>
      <c r="T51" s="289">
        <v>53</v>
      </c>
      <c r="U51" s="621">
        <f t="shared" si="0"/>
        <v>54.714285714285715</v>
      </c>
      <c r="V51" s="624">
        <v>67.8</v>
      </c>
      <c r="W51" s="160">
        <f t="shared" si="1"/>
        <v>-13.085714285714282</v>
      </c>
    </row>
    <row r="52" spans="1:23" s="10" customFormat="1">
      <c r="A52" s="39">
        <v>47</v>
      </c>
      <c r="B52" s="14" t="s">
        <v>66</v>
      </c>
      <c r="C52" s="244">
        <v>4.8</v>
      </c>
      <c r="D52" s="301">
        <v>73</v>
      </c>
      <c r="E52" s="244">
        <v>58</v>
      </c>
      <c r="F52" s="751">
        <v>67</v>
      </c>
      <c r="G52" s="745">
        <v>66</v>
      </c>
      <c r="H52" s="237"/>
      <c r="I52" s="237">
        <v>36</v>
      </c>
      <c r="J52" s="237">
        <v>33</v>
      </c>
      <c r="K52" s="745"/>
      <c r="L52" s="237">
        <v>69</v>
      </c>
      <c r="M52" s="745"/>
      <c r="N52" s="237"/>
      <c r="O52" s="746"/>
      <c r="P52" s="237"/>
      <c r="Q52" s="226"/>
      <c r="R52" s="43"/>
      <c r="S52" s="2"/>
      <c r="T52" s="289"/>
      <c r="U52" s="621">
        <f t="shared" si="0"/>
        <v>57.428571428571431</v>
      </c>
      <c r="V52" s="624" t="s">
        <v>193</v>
      </c>
      <c r="W52" s="160"/>
    </row>
    <row r="53" spans="1:23">
      <c r="A53" s="158">
        <v>48</v>
      </c>
      <c r="B53" s="706" t="s">
        <v>67</v>
      </c>
      <c r="C53" s="244">
        <v>4.3</v>
      </c>
      <c r="D53" s="301">
        <v>75</v>
      </c>
      <c r="E53" s="244">
        <v>63</v>
      </c>
      <c r="F53" s="751">
        <v>69</v>
      </c>
      <c r="G53" s="745">
        <v>68</v>
      </c>
      <c r="H53" s="237">
        <v>56</v>
      </c>
      <c r="I53" s="237">
        <v>86</v>
      </c>
      <c r="J53" s="237">
        <v>79</v>
      </c>
      <c r="K53" s="745">
        <v>78</v>
      </c>
      <c r="L53" s="237">
        <v>64</v>
      </c>
      <c r="M53" s="745"/>
      <c r="N53" s="237"/>
      <c r="O53" s="746"/>
      <c r="P53" s="237"/>
      <c r="Q53" s="226"/>
      <c r="R53" s="43"/>
      <c r="S53" s="2"/>
      <c r="T53" s="289">
        <v>70</v>
      </c>
      <c r="U53" s="621">
        <f t="shared" si="0"/>
        <v>70.8</v>
      </c>
      <c r="V53" s="624">
        <v>59.8</v>
      </c>
      <c r="W53" s="705">
        <f t="shared" si="1"/>
        <v>11</v>
      </c>
    </row>
    <row r="54" spans="1:23">
      <c r="A54" s="39">
        <v>49</v>
      </c>
      <c r="B54" s="40" t="s">
        <v>68</v>
      </c>
      <c r="C54" s="244">
        <v>4.5</v>
      </c>
      <c r="D54" s="301">
        <v>76</v>
      </c>
      <c r="E54" s="244">
        <v>65</v>
      </c>
      <c r="F54" s="751">
        <v>56</v>
      </c>
      <c r="G54" s="745"/>
      <c r="H54" s="237">
        <v>68</v>
      </c>
      <c r="I54" s="237">
        <v>75</v>
      </c>
      <c r="J54" s="237">
        <v>73</v>
      </c>
      <c r="K54" s="745">
        <v>57</v>
      </c>
      <c r="L54" s="237">
        <v>81</v>
      </c>
      <c r="M54" s="745"/>
      <c r="N54" s="237"/>
      <c r="O54" s="746"/>
      <c r="P54" s="237"/>
      <c r="Q54" s="226"/>
      <c r="R54" s="43"/>
      <c r="S54" s="2"/>
      <c r="T54" s="289">
        <v>78</v>
      </c>
      <c r="U54" s="621">
        <f t="shared" si="0"/>
        <v>69.888888888888886</v>
      </c>
      <c r="V54" s="624">
        <v>60.25</v>
      </c>
      <c r="W54" s="160">
        <f t="shared" si="1"/>
        <v>9.6388888888888857</v>
      </c>
    </row>
    <row r="55" spans="1:23">
      <c r="A55" s="158">
        <v>50</v>
      </c>
      <c r="B55" s="40" t="s">
        <v>69</v>
      </c>
      <c r="C55" s="696">
        <v>4.5999999999999996</v>
      </c>
      <c r="D55" s="825">
        <v>73</v>
      </c>
      <c r="E55" s="244">
        <v>69</v>
      </c>
      <c r="F55" s="821">
        <v>62</v>
      </c>
      <c r="G55" s="818">
        <v>84</v>
      </c>
      <c r="H55" s="237">
        <v>63</v>
      </c>
      <c r="I55" s="237">
        <v>56</v>
      </c>
      <c r="J55" s="237">
        <v>40</v>
      </c>
      <c r="K55" s="745">
        <v>40</v>
      </c>
      <c r="L55" s="237">
        <v>84</v>
      </c>
      <c r="M55" s="745"/>
      <c r="N55" s="237"/>
      <c r="O55" s="746"/>
      <c r="P55" s="237"/>
      <c r="Q55" s="226"/>
      <c r="R55" s="43"/>
      <c r="S55" s="2"/>
      <c r="T55" s="289">
        <v>63</v>
      </c>
      <c r="U55" s="817">
        <f t="shared" si="0"/>
        <v>63.4</v>
      </c>
      <c r="V55" s="624">
        <v>60.875</v>
      </c>
      <c r="W55" s="160">
        <f t="shared" si="1"/>
        <v>2.5249999999999986</v>
      </c>
    </row>
    <row r="56" spans="1:23">
      <c r="A56" s="39">
        <v>51</v>
      </c>
      <c r="B56" s="40" t="s">
        <v>70</v>
      </c>
      <c r="C56" s="244">
        <v>3.9</v>
      </c>
      <c r="D56" s="301">
        <v>70</v>
      </c>
      <c r="E56" s="244">
        <v>54</v>
      </c>
      <c r="F56" s="751">
        <v>54</v>
      </c>
      <c r="G56" s="745">
        <v>72</v>
      </c>
      <c r="H56" s="237">
        <v>71</v>
      </c>
      <c r="I56" s="237">
        <v>52</v>
      </c>
      <c r="J56" s="237">
        <v>50</v>
      </c>
      <c r="K56" s="745">
        <v>34</v>
      </c>
      <c r="L56" s="237">
        <v>36</v>
      </c>
      <c r="M56" s="745"/>
      <c r="N56" s="237"/>
      <c r="O56" s="746"/>
      <c r="P56" s="237">
        <v>50</v>
      </c>
      <c r="Q56" s="226"/>
      <c r="R56" s="43"/>
      <c r="S56" s="2"/>
      <c r="T56" s="289">
        <v>52</v>
      </c>
      <c r="U56" s="621">
        <f t="shared" si="0"/>
        <v>54.090909090909093</v>
      </c>
      <c r="V56" s="624">
        <v>56.454545454545453</v>
      </c>
      <c r="W56" s="160">
        <f t="shared" si="1"/>
        <v>-2.3636363636363598</v>
      </c>
    </row>
    <row r="57" spans="1:23">
      <c r="A57" s="158">
        <v>52</v>
      </c>
      <c r="B57" s="40" t="s">
        <v>71</v>
      </c>
      <c r="C57" s="244">
        <v>4.5999999999999996</v>
      </c>
      <c r="D57" s="301">
        <v>80</v>
      </c>
      <c r="E57" s="244">
        <v>63</v>
      </c>
      <c r="F57" s="751">
        <v>67</v>
      </c>
      <c r="G57" s="745">
        <v>69</v>
      </c>
      <c r="H57" s="237">
        <v>48</v>
      </c>
      <c r="I57" s="237">
        <v>92</v>
      </c>
      <c r="J57" s="237">
        <v>69</v>
      </c>
      <c r="K57" s="745">
        <v>83</v>
      </c>
      <c r="L57" s="237">
        <v>45</v>
      </c>
      <c r="M57" s="745">
        <v>58</v>
      </c>
      <c r="N57" s="237"/>
      <c r="O57" s="746"/>
      <c r="P57" s="237"/>
      <c r="Q57" s="226"/>
      <c r="R57" s="43"/>
      <c r="S57" s="2"/>
      <c r="T57" s="289">
        <v>39</v>
      </c>
      <c r="U57" s="621">
        <f t="shared" si="0"/>
        <v>64.818181818181813</v>
      </c>
      <c r="V57" s="624">
        <v>67.818181818181813</v>
      </c>
      <c r="W57" s="160">
        <f t="shared" si="1"/>
        <v>-3</v>
      </c>
    </row>
    <row r="58" spans="1:23">
      <c r="A58" s="39">
        <v>53</v>
      </c>
      <c r="B58" s="40" t="s">
        <v>72</v>
      </c>
      <c r="C58" s="244">
        <v>4.3</v>
      </c>
      <c r="D58" s="301">
        <v>76</v>
      </c>
      <c r="E58" s="823">
        <v>53</v>
      </c>
      <c r="F58" s="751">
        <v>69</v>
      </c>
      <c r="G58" s="745">
        <v>68</v>
      </c>
      <c r="H58" s="237">
        <v>67</v>
      </c>
      <c r="I58" s="237"/>
      <c r="J58" s="237"/>
      <c r="K58" s="813">
        <v>47</v>
      </c>
      <c r="L58" s="237">
        <v>55</v>
      </c>
      <c r="M58" s="745"/>
      <c r="N58" s="237"/>
      <c r="O58" s="746"/>
      <c r="P58" s="237"/>
      <c r="Q58" s="226"/>
      <c r="R58" s="43"/>
      <c r="S58" s="2"/>
      <c r="T58" s="289">
        <v>54</v>
      </c>
      <c r="U58" s="809">
        <f t="shared" si="0"/>
        <v>61.125</v>
      </c>
      <c r="V58" s="624">
        <v>61</v>
      </c>
      <c r="W58" s="160">
        <f t="shared" si="1"/>
        <v>0.125</v>
      </c>
    </row>
    <row r="59" spans="1:23">
      <c r="A59" s="158">
        <v>54</v>
      </c>
      <c r="B59" s="40" t="s">
        <v>73</v>
      </c>
      <c r="C59" s="244">
        <v>3.8</v>
      </c>
      <c r="D59" s="301">
        <v>74</v>
      </c>
      <c r="E59" s="244">
        <v>53</v>
      </c>
      <c r="F59" s="751">
        <v>58</v>
      </c>
      <c r="G59" s="745">
        <v>57</v>
      </c>
      <c r="H59" s="237">
        <v>59</v>
      </c>
      <c r="I59" s="237"/>
      <c r="J59" s="237"/>
      <c r="K59" s="745">
        <v>71</v>
      </c>
      <c r="L59" s="237"/>
      <c r="M59" s="745"/>
      <c r="N59" s="237"/>
      <c r="O59" s="746"/>
      <c r="P59" s="237"/>
      <c r="Q59" s="226"/>
      <c r="R59" s="43"/>
      <c r="S59" s="2"/>
      <c r="T59" s="289">
        <v>48</v>
      </c>
      <c r="U59" s="621">
        <f t="shared" si="0"/>
        <v>60</v>
      </c>
      <c r="V59" s="624">
        <v>51.875</v>
      </c>
      <c r="W59" s="160">
        <f t="shared" si="1"/>
        <v>8.125</v>
      </c>
    </row>
    <row r="60" spans="1:23">
      <c r="A60" s="39">
        <v>55</v>
      </c>
      <c r="B60" s="40" t="s">
        <v>74</v>
      </c>
      <c r="C60" s="244">
        <v>4</v>
      </c>
      <c r="D60" s="301">
        <v>68</v>
      </c>
      <c r="E60" s="244">
        <v>59</v>
      </c>
      <c r="F60" s="751">
        <v>63</v>
      </c>
      <c r="G60" s="745">
        <v>61</v>
      </c>
      <c r="H60" s="237">
        <v>60</v>
      </c>
      <c r="I60" s="237">
        <v>65</v>
      </c>
      <c r="J60" s="237">
        <v>52</v>
      </c>
      <c r="K60" s="745">
        <v>58</v>
      </c>
      <c r="L60" s="237"/>
      <c r="M60" s="745">
        <v>66</v>
      </c>
      <c r="N60" s="237"/>
      <c r="O60" s="746"/>
      <c r="P60" s="243">
        <v>80</v>
      </c>
      <c r="Q60" s="226"/>
      <c r="R60" s="43"/>
      <c r="S60" s="2"/>
      <c r="T60" s="289">
        <v>59</v>
      </c>
      <c r="U60" s="621">
        <f t="shared" si="0"/>
        <v>62.81818181818182</v>
      </c>
      <c r="V60" s="624">
        <v>70.400000000000006</v>
      </c>
      <c r="W60" s="160">
        <f t="shared" si="1"/>
        <v>-7.5818181818181856</v>
      </c>
    </row>
    <row r="61" spans="1:23">
      <c r="A61" s="158">
        <v>56</v>
      </c>
      <c r="B61" s="40" t="s">
        <v>75</v>
      </c>
      <c r="C61" s="244">
        <v>4.8</v>
      </c>
      <c r="D61" s="301">
        <v>79</v>
      </c>
      <c r="E61" s="244">
        <v>64</v>
      </c>
      <c r="F61" s="751">
        <v>78</v>
      </c>
      <c r="G61" s="745">
        <v>89</v>
      </c>
      <c r="H61" s="237">
        <v>91</v>
      </c>
      <c r="I61" s="237">
        <v>78</v>
      </c>
      <c r="J61" s="237">
        <v>58</v>
      </c>
      <c r="K61" s="745">
        <v>90</v>
      </c>
      <c r="L61" s="237">
        <v>71</v>
      </c>
      <c r="M61" s="745"/>
      <c r="N61" s="237"/>
      <c r="O61" s="746"/>
      <c r="P61" s="237"/>
      <c r="Q61" s="226"/>
      <c r="R61" s="43"/>
      <c r="S61" s="2"/>
      <c r="T61" s="289">
        <v>73</v>
      </c>
      <c r="U61" s="621">
        <f t="shared" si="0"/>
        <v>77.099999999999994</v>
      </c>
      <c r="V61" s="624">
        <v>76.888888888888886</v>
      </c>
      <c r="W61" s="160">
        <f t="shared" si="1"/>
        <v>0.21111111111110858</v>
      </c>
    </row>
    <row r="62" spans="1:23">
      <c r="A62" s="39">
        <v>57</v>
      </c>
      <c r="B62" s="40" t="s">
        <v>76</v>
      </c>
      <c r="C62" s="244">
        <v>4.3</v>
      </c>
      <c r="D62" s="301">
        <v>76</v>
      </c>
      <c r="E62" s="244">
        <v>65</v>
      </c>
      <c r="F62" s="751">
        <v>59</v>
      </c>
      <c r="G62" s="745">
        <v>64</v>
      </c>
      <c r="H62" s="237">
        <v>68</v>
      </c>
      <c r="I62" s="237">
        <v>56</v>
      </c>
      <c r="J62" s="237">
        <v>44</v>
      </c>
      <c r="K62" s="745">
        <v>61</v>
      </c>
      <c r="L62" s="237"/>
      <c r="M62" s="745"/>
      <c r="N62" s="237"/>
      <c r="O62" s="746"/>
      <c r="P62" s="237"/>
      <c r="Q62" s="226"/>
      <c r="R62" s="43"/>
      <c r="S62" s="2"/>
      <c r="T62" s="289">
        <v>58</v>
      </c>
      <c r="U62" s="621">
        <f t="shared" si="0"/>
        <v>61.222222222222221</v>
      </c>
      <c r="V62" s="624">
        <v>63.375</v>
      </c>
      <c r="W62" s="160">
        <f t="shared" si="1"/>
        <v>-2.1527777777777786</v>
      </c>
    </row>
    <row r="63" spans="1:23">
      <c r="A63" s="158">
        <v>58</v>
      </c>
      <c r="B63" s="40" t="s">
        <v>77</v>
      </c>
      <c r="C63" s="244">
        <v>3.9</v>
      </c>
      <c r="D63" s="301">
        <v>67</v>
      </c>
      <c r="E63" s="244">
        <v>56</v>
      </c>
      <c r="F63" s="751">
        <v>55</v>
      </c>
      <c r="G63" s="745">
        <v>62</v>
      </c>
      <c r="H63" s="237"/>
      <c r="I63" s="237"/>
      <c r="J63" s="237"/>
      <c r="K63" s="745">
        <v>58</v>
      </c>
      <c r="L63" s="237">
        <v>62</v>
      </c>
      <c r="M63" s="745"/>
      <c r="N63" s="237"/>
      <c r="O63" s="746"/>
      <c r="P63" s="237"/>
      <c r="Q63" s="226"/>
      <c r="R63" s="43"/>
      <c r="S63" s="2"/>
      <c r="T63" s="289">
        <v>51</v>
      </c>
      <c r="U63" s="621">
        <f t="shared" si="0"/>
        <v>58.714285714285715</v>
      </c>
      <c r="V63" s="624">
        <v>63.142857142857146</v>
      </c>
      <c r="W63" s="160">
        <f t="shared" si="1"/>
        <v>-4.4285714285714306</v>
      </c>
    </row>
    <row r="64" spans="1:23">
      <c r="A64" s="39">
        <v>59</v>
      </c>
      <c r="B64" s="40" t="s">
        <v>78</v>
      </c>
      <c r="C64" s="244">
        <v>4.2</v>
      </c>
      <c r="D64" s="301">
        <v>72</v>
      </c>
      <c r="E64" s="695">
        <v>47</v>
      </c>
      <c r="F64" s="751">
        <v>64</v>
      </c>
      <c r="G64" s="745">
        <v>58</v>
      </c>
      <c r="H64" s="237">
        <v>57</v>
      </c>
      <c r="I64" s="237">
        <v>52</v>
      </c>
      <c r="J64" s="237">
        <v>48</v>
      </c>
      <c r="K64" s="745"/>
      <c r="L64" s="237"/>
      <c r="M64" s="745"/>
      <c r="N64" s="237"/>
      <c r="O64" s="746"/>
      <c r="P64" s="237"/>
      <c r="Q64" s="226"/>
      <c r="R64" s="43"/>
      <c r="S64" s="2"/>
      <c r="T64" s="289">
        <v>59</v>
      </c>
      <c r="U64" s="621">
        <f t="shared" si="0"/>
        <v>57.125</v>
      </c>
      <c r="V64" s="624">
        <v>55.4</v>
      </c>
      <c r="W64" s="160">
        <f t="shared" si="1"/>
        <v>1.7250000000000014</v>
      </c>
    </row>
    <row r="65" spans="1:23">
      <c r="A65" s="158">
        <v>60</v>
      </c>
      <c r="B65" s="706" t="s">
        <v>79</v>
      </c>
      <c r="C65" s="244">
        <v>5</v>
      </c>
      <c r="D65" s="301">
        <v>84</v>
      </c>
      <c r="E65" s="244"/>
      <c r="F65" s="751">
        <v>85</v>
      </c>
      <c r="G65" s="745">
        <v>93</v>
      </c>
      <c r="H65" s="237">
        <v>96</v>
      </c>
      <c r="I65" s="237">
        <v>80</v>
      </c>
      <c r="J65" s="237">
        <v>66</v>
      </c>
      <c r="K65" s="745">
        <v>43</v>
      </c>
      <c r="L65" s="237">
        <v>78</v>
      </c>
      <c r="M65" s="745"/>
      <c r="N65" s="237"/>
      <c r="O65" s="746"/>
      <c r="P65" s="237"/>
      <c r="Q65" s="226"/>
      <c r="R65" s="43"/>
      <c r="S65" s="2"/>
      <c r="T65" s="289"/>
      <c r="U65" s="621">
        <f t="shared" si="0"/>
        <v>78.125</v>
      </c>
      <c r="V65" s="624">
        <v>65.599999999999994</v>
      </c>
      <c r="W65" s="705">
        <f t="shared" si="1"/>
        <v>12.525000000000006</v>
      </c>
    </row>
    <row r="66" spans="1:23">
      <c r="A66" s="39">
        <v>61</v>
      </c>
      <c r="B66" s="40" t="s">
        <v>80</v>
      </c>
      <c r="C66" s="244">
        <v>4.5999999999999996</v>
      </c>
      <c r="D66" s="301">
        <v>78</v>
      </c>
      <c r="E66" s="696">
        <v>72</v>
      </c>
      <c r="F66" s="751">
        <v>62</v>
      </c>
      <c r="G66" s="788">
        <v>63</v>
      </c>
      <c r="H66" s="237">
        <v>61</v>
      </c>
      <c r="I66" s="237">
        <v>78</v>
      </c>
      <c r="J66" s="237">
        <v>61</v>
      </c>
      <c r="K66" s="745">
        <v>56</v>
      </c>
      <c r="L66" s="237">
        <v>72</v>
      </c>
      <c r="M66" s="745"/>
      <c r="N66" s="237"/>
      <c r="O66" s="746"/>
      <c r="P66" s="237"/>
      <c r="Q66" s="226"/>
      <c r="R66" s="43"/>
      <c r="S66" s="2"/>
      <c r="T66" s="289">
        <v>74</v>
      </c>
      <c r="U66" s="621">
        <f>AVERAGE(D66:T66)</f>
        <v>67.7</v>
      </c>
      <c r="V66" s="624">
        <v>69.8</v>
      </c>
      <c r="W66" s="160">
        <f t="shared" si="1"/>
        <v>-2.0999999999999943</v>
      </c>
    </row>
    <row r="67" spans="1:23">
      <c r="A67" s="158">
        <v>62</v>
      </c>
      <c r="B67" s="40" t="s">
        <v>81</v>
      </c>
      <c r="C67" s="244">
        <v>4.2</v>
      </c>
      <c r="D67" s="301">
        <v>76</v>
      </c>
      <c r="E67" s="823">
        <v>63</v>
      </c>
      <c r="F67" s="244">
        <v>65</v>
      </c>
      <c r="G67" s="745"/>
      <c r="H67" s="237">
        <v>77</v>
      </c>
      <c r="I67" s="237"/>
      <c r="J67" s="237">
        <v>54</v>
      </c>
      <c r="K67" s="745">
        <v>66</v>
      </c>
      <c r="L67" s="237">
        <v>83</v>
      </c>
      <c r="M67" s="745"/>
      <c r="N67" s="237"/>
      <c r="O67" s="746"/>
      <c r="P67" s="237"/>
      <c r="Q67" s="226"/>
      <c r="R67" s="43"/>
      <c r="S67" s="2"/>
      <c r="T67" s="289">
        <v>55</v>
      </c>
      <c r="U67" s="817">
        <f t="shared" si="0"/>
        <v>67.375</v>
      </c>
      <c r="V67" s="624">
        <v>63.8</v>
      </c>
      <c r="W67" s="160">
        <f t="shared" si="1"/>
        <v>3.5750000000000028</v>
      </c>
    </row>
    <row r="68" spans="1:23" ht="15.75" thickBot="1">
      <c r="A68" s="39">
        <v>63</v>
      </c>
      <c r="B68" s="238" t="s">
        <v>82</v>
      </c>
      <c r="C68" s="296">
        <v>4</v>
      </c>
      <c r="D68" s="304">
        <v>71</v>
      </c>
      <c r="E68" s="296">
        <v>45</v>
      </c>
      <c r="F68" s="296">
        <v>59</v>
      </c>
      <c r="G68" s="749">
        <v>89</v>
      </c>
      <c r="H68" s="239"/>
      <c r="I68" s="239">
        <v>77</v>
      </c>
      <c r="J68" s="754">
        <v>53</v>
      </c>
      <c r="K68" s="749"/>
      <c r="L68" s="239"/>
      <c r="M68" s="749"/>
      <c r="N68" s="239"/>
      <c r="O68" s="779"/>
      <c r="P68" s="239"/>
      <c r="Q68" s="240"/>
      <c r="R68" s="241"/>
      <c r="S68" s="64"/>
      <c r="T68" s="291">
        <v>41</v>
      </c>
      <c r="U68" s="674">
        <f t="shared" si="0"/>
        <v>62.142857142857146</v>
      </c>
      <c r="V68" s="626">
        <v>57</v>
      </c>
      <c r="W68" s="675">
        <f t="shared" si="1"/>
        <v>5.1428571428571459</v>
      </c>
    </row>
    <row r="69" spans="1:23" ht="15.75" thickBot="1">
      <c r="A69" s="685">
        <v>64</v>
      </c>
      <c r="B69" s="724" t="s">
        <v>83</v>
      </c>
      <c r="C69" s="686">
        <v>4.2</v>
      </c>
      <c r="D69" s="687">
        <v>70</v>
      </c>
      <c r="E69" s="686">
        <v>63</v>
      </c>
      <c r="F69" s="686">
        <v>59</v>
      </c>
      <c r="G69" s="750">
        <v>57</v>
      </c>
      <c r="H69" s="689"/>
      <c r="I69" s="689"/>
      <c r="J69" s="689">
        <v>40</v>
      </c>
      <c r="K69" s="750">
        <v>67</v>
      </c>
      <c r="L69" s="689">
        <v>62</v>
      </c>
      <c r="M69" s="750"/>
      <c r="N69" s="689"/>
      <c r="O69" s="780"/>
      <c r="P69" s="689"/>
      <c r="Q69" s="690"/>
      <c r="R69" s="691"/>
      <c r="S69" s="692"/>
      <c r="T69" s="688">
        <v>62</v>
      </c>
      <c r="U69" s="693">
        <f t="shared" si="0"/>
        <v>60</v>
      </c>
      <c r="V69" s="703">
        <v>73.400000000000006</v>
      </c>
      <c r="W69" s="704">
        <f t="shared" si="1"/>
        <v>-13.400000000000006</v>
      </c>
    </row>
    <row r="70" spans="1:23">
      <c r="A70" s="39">
        <v>65</v>
      </c>
      <c r="B70" s="141" t="s">
        <v>84</v>
      </c>
      <c r="C70" s="294">
        <v>4.8</v>
      </c>
      <c r="D70" s="300">
        <v>83</v>
      </c>
      <c r="E70" s="822">
        <v>70</v>
      </c>
      <c r="F70" s="294">
        <v>69</v>
      </c>
      <c r="G70" s="747">
        <v>57</v>
      </c>
      <c r="H70" s="236">
        <v>91</v>
      </c>
      <c r="I70" s="236"/>
      <c r="J70" s="236">
        <v>91</v>
      </c>
      <c r="K70" s="747">
        <v>71</v>
      </c>
      <c r="L70" s="236">
        <v>74</v>
      </c>
      <c r="M70" s="747"/>
      <c r="N70" s="236"/>
      <c r="O70" s="781"/>
      <c r="P70" s="236"/>
      <c r="Q70" s="225"/>
      <c r="R70" s="159"/>
      <c r="S70" s="65"/>
      <c r="T70" s="288">
        <v>71</v>
      </c>
      <c r="U70" s="817">
        <f t="shared" ref="U70:U85" si="2">AVERAGE(D70:T70)</f>
        <v>75.222222222222229</v>
      </c>
      <c r="V70" s="623">
        <v>77.400000000000006</v>
      </c>
      <c r="W70" s="160">
        <f t="shared" ref="W70:W86" si="3">U70-V70</f>
        <v>-2.1777777777777771</v>
      </c>
    </row>
    <row r="71" spans="1:23">
      <c r="A71" s="158">
        <v>66</v>
      </c>
      <c r="B71" s="40" t="s">
        <v>85</v>
      </c>
      <c r="C71" s="244">
        <v>3.9</v>
      </c>
      <c r="D71" s="301">
        <v>77</v>
      </c>
      <c r="E71" s="695">
        <v>65</v>
      </c>
      <c r="F71" s="244">
        <v>68</v>
      </c>
      <c r="G71" s="818">
        <v>60</v>
      </c>
      <c r="H71" s="237">
        <v>59</v>
      </c>
      <c r="I71" s="237">
        <v>52</v>
      </c>
      <c r="J71" s="237">
        <v>57</v>
      </c>
      <c r="K71" s="745">
        <v>68</v>
      </c>
      <c r="L71" s="237">
        <v>65</v>
      </c>
      <c r="M71" s="745"/>
      <c r="N71" s="237"/>
      <c r="O71" s="746"/>
      <c r="P71" s="237"/>
      <c r="Q71" s="226"/>
      <c r="R71" s="43"/>
      <c r="S71" s="2"/>
      <c r="T71" s="289">
        <v>62</v>
      </c>
      <c r="U71" s="817">
        <f t="shared" si="2"/>
        <v>63.3</v>
      </c>
      <c r="V71" s="624">
        <v>63.909090909090907</v>
      </c>
      <c r="W71" s="160">
        <f t="shared" si="3"/>
        <v>-0.60909090909090935</v>
      </c>
    </row>
    <row r="72" spans="1:23">
      <c r="A72" s="39">
        <v>67</v>
      </c>
      <c r="B72" s="40" t="s">
        <v>86</v>
      </c>
      <c r="C72" s="244">
        <v>4.0999999999999996</v>
      </c>
      <c r="D72" s="301">
        <v>79</v>
      </c>
      <c r="E72" s="244">
        <v>60</v>
      </c>
      <c r="F72" s="244">
        <v>66</v>
      </c>
      <c r="G72" s="745">
        <v>53</v>
      </c>
      <c r="H72" s="237">
        <v>72</v>
      </c>
      <c r="I72" s="237">
        <v>58</v>
      </c>
      <c r="J72" s="237">
        <v>54</v>
      </c>
      <c r="K72" s="745">
        <v>71</v>
      </c>
      <c r="L72" s="237">
        <v>73</v>
      </c>
      <c r="M72" s="745"/>
      <c r="N72" s="237"/>
      <c r="O72" s="746"/>
      <c r="P72" s="237"/>
      <c r="Q72" s="226"/>
      <c r="R72" s="43"/>
      <c r="S72" s="2"/>
      <c r="T72" s="289">
        <v>62</v>
      </c>
      <c r="U72" s="621">
        <f t="shared" si="2"/>
        <v>64.8</v>
      </c>
      <c r="V72" s="624">
        <v>68.8</v>
      </c>
      <c r="W72" s="160">
        <f t="shared" si="3"/>
        <v>-4</v>
      </c>
    </row>
    <row r="73" spans="1:23">
      <c r="A73" s="158">
        <v>68</v>
      </c>
      <c r="B73" s="40" t="s">
        <v>87</v>
      </c>
      <c r="C73" s="244">
        <v>4.7</v>
      </c>
      <c r="D73" s="301">
        <v>86</v>
      </c>
      <c r="E73" s="244">
        <v>76</v>
      </c>
      <c r="F73" s="244">
        <v>73</v>
      </c>
      <c r="G73" s="745">
        <v>85</v>
      </c>
      <c r="H73" s="237"/>
      <c r="I73" s="237">
        <v>71</v>
      </c>
      <c r="J73" s="237">
        <v>65</v>
      </c>
      <c r="K73" s="745">
        <v>86</v>
      </c>
      <c r="L73" s="237">
        <v>80</v>
      </c>
      <c r="M73" s="745"/>
      <c r="N73" s="237"/>
      <c r="O73" s="746"/>
      <c r="P73" s="237">
        <v>88</v>
      </c>
      <c r="Q73" s="226"/>
      <c r="R73" s="43"/>
      <c r="S73" s="2"/>
      <c r="T73" s="289">
        <v>93</v>
      </c>
      <c r="U73" s="621">
        <f t="shared" si="2"/>
        <v>80.3</v>
      </c>
      <c r="V73" s="624">
        <v>71.25</v>
      </c>
      <c r="W73" s="160">
        <f t="shared" si="3"/>
        <v>9.0499999999999972</v>
      </c>
    </row>
    <row r="74" spans="1:23">
      <c r="A74" s="39">
        <v>69</v>
      </c>
      <c r="B74" s="40" t="s">
        <v>88</v>
      </c>
      <c r="C74" s="244">
        <v>3.5</v>
      </c>
      <c r="D74" s="301">
        <v>72</v>
      </c>
      <c r="E74" s="244">
        <v>52</v>
      </c>
      <c r="F74" s="244">
        <v>81</v>
      </c>
      <c r="G74" s="748"/>
      <c r="H74" s="243"/>
      <c r="I74" s="237"/>
      <c r="J74" s="237"/>
      <c r="K74" s="745"/>
      <c r="L74" s="237"/>
      <c r="M74" s="745"/>
      <c r="N74" s="237"/>
      <c r="O74" s="746"/>
      <c r="P74" s="237"/>
      <c r="Q74" s="226"/>
      <c r="R74" s="43"/>
      <c r="S74" s="2"/>
      <c r="T74" s="289"/>
      <c r="U74" s="621">
        <f t="shared" si="2"/>
        <v>68.333333333333329</v>
      </c>
      <c r="V74" s="624">
        <v>65.666666666666671</v>
      </c>
      <c r="W74" s="160">
        <f t="shared" si="3"/>
        <v>2.6666666666666572</v>
      </c>
    </row>
    <row r="75" spans="1:23">
      <c r="A75" s="158">
        <v>70</v>
      </c>
      <c r="B75" s="40" t="s">
        <v>89</v>
      </c>
      <c r="C75" s="244">
        <v>4.8</v>
      </c>
      <c r="D75" s="301">
        <v>80</v>
      </c>
      <c r="E75" s="244">
        <v>72</v>
      </c>
      <c r="F75" s="244">
        <v>64</v>
      </c>
      <c r="G75" s="745"/>
      <c r="H75" s="237"/>
      <c r="I75" s="237">
        <v>61</v>
      </c>
      <c r="J75" s="237">
        <v>71</v>
      </c>
      <c r="K75" s="745"/>
      <c r="L75" s="237"/>
      <c r="M75" s="745"/>
      <c r="N75" s="237"/>
      <c r="O75" s="746"/>
      <c r="P75" s="237"/>
      <c r="Q75" s="226"/>
      <c r="R75" s="43"/>
      <c r="S75" s="2"/>
      <c r="T75" s="289"/>
      <c r="U75" s="621">
        <f t="shared" si="2"/>
        <v>69.599999999999994</v>
      </c>
      <c r="V75" s="624">
        <v>67.400000000000006</v>
      </c>
      <c r="W75" s="160">
        <f t="shared" si="3"/>
        <v>2.1999999999999886</v>
      </c>
    </row>
    <row r="76" spans="1:23">
      <c r="A76" s="39">
        <v>71</v>
      </c>
      <c r="B76" s="40" t="s">
        <v>90</v>
      </c>
      <c r="C76" s="244">
        <v>4.5999999999999996</v>
      </c>
      <c r="D76" s="301">
        <v>87</v>
      </c>
      <c r="E76" s="244">
        <v>61</v>
      </c>
      <c r="F76" s="244">
        <v>76</v>
      </c>
      <c r="G76" s="745">
        <v>85</v>
      </c>
      <c r="H76" s="237">
        <v>77</v>
      </c>
      <c r="I76" s="237">
        <v>66</v>
      </c>
      <c r="J76" s="237">
        <v>64</v>
      </c>
      <c r="K76" s="745">
        <v>62</v>
      </c>
      <c r="L76" s="237">
        <v>80</v>
      </c>
      <c r="M76" s="745"/>
      <c r="N76" s="237"/>
      <c r="O76" s="746"/>
      <c r="P76" s="237"/>
      <c r="Q76" s="226"/>
      <c r="R76" s="43"/>
      <c r="S76" s="2"/>
      <c r="T76" s="289">
        <v>52</v>
      </c>
      <c r="U76" s="621">
        <f t="shared" si="2"/>
        <v>71</v>
      </c>
      <c r="V76" s="624">
        <v>66</v>
      </c>
      <c r="W76" s="160">
        <f t="shared" si="3"/>
        <v>5</v>
      </c>
    </row>
    <row r="77" spans="1:23">
      <c r="A77" s="158">
        <v>72</v>
      </c>
      <c r="B77" s="40" t="s">
        <v>91</v>
      </c>
      <c r="C77" s="244">
        <v>4.5</v>
      </c>
      <c r="D77" s="301">
        <v>79</v>
      </c>
      <c r="E77" s="244">
        <v>62</v>
      </c>
      <c r="F77" s="823">
        <v>71</v>
      </c>
      <c r="G77" s="745">
        <v>64</v>
      </c>
      <c r="H77" s="237">
        <v>75</v>
      </c>
      <c r="I77" s="237">
        <v>82</v>
      </c>
      <c r="J77" s="237">
        <v>51</v>
      </c>
      <c r="K77" s="745">
        <v>73</v>
      </c>
      <c r="L77" s="237">
        <v>70</v>
      </c>
      <c r="M77" s="745"/>
      <c r="N77" s="237"/>
      <c r="O77" s="746"/>
      <c r="P77" s="237"/>
      <c r="Q77" s="226"/>
      <c r="R77" s="43"/>
      <c r="S77" s="2"/>
      <c r="T77" s="289">
        <v>66</v>
      </c>
      <c r="U77" s="817">
        <f t="shared" si="2"/>
        <v>69.3</v>
      </c>
      <c r="V77" s="624">
        <v>69.599999999999994</v>
      </c>
      <c r="W77" s="160">
        <f t="shared" si="3"/>
        <v>-0.29999999999999716</v>
      </c>
    </row>
    <row r="78" spans="1:23" ht="15.75" thickBot="1">
      <c r="A78" s="39">
        <v>73</v>
      </c>
      <c r="B78" s="238" t="s">
        <v>163</v>
      </c>
      <c r="C78" s="296">
        <v>4</v>
      </c>
      <c r="D78" s="304">
        <v>74</v>
      </c>
      <c r="E78" s="296">
        <v>64</v>
      </c>
      <c r="F78" s="296">
        <v>67</v>
      </c>
      <c r="G78" s="749"/>
      <c r="H78" s="239"/>
      <c r="I78" s="239"/>
      <c r="J78" s="239">
        <v>62</v>
      </c>
      <c r="K78" s="749">
        <v>64</v>
      </c>
      <c r="L78" s="239">
        <v>58</v>
      </c>
      <c r="M78" s="749"/>
      <c r="N78" s="239"/>
      <c r="O78" s="779"/>
      <c r="P78" s="239"/>
      <c r="Q78" s="240"/>
      <c r="R78" s="241"/>
      <c r="S78" s="64"/>
      <c r="T78" s="291">
        <v>62</v>
      </c>
      <c r="U78" s="674">
        <f t="shared" si="2"/>
        <v>64.428571428571431</v>
      </c>
      <c r="V78" s="626">
        <v>70.125</v>
      </c>
      <c r="W78" s="675">
        <f t="shared" si="3"/>
        <v>-5.6964285714285694</v>
      </c>
    </row>
    <row r="79" spans="1:23" ht="15.75" thickBot="1">
      <c r="A79" s="685">
        <v>74</v>
      </c>
      <c r="B79" s="723" t="s">
        <v>162</v>
      </c>
      <c r="C79" s="686">
        <v>4</v>
      </c>
      <c r="D79" s="687">
        <v>70</v>
      </c>
      <c r="E79" s="686">
        <v>55</v>
      </c>
      <c r="F79" s="686">
        <v>55</v>
      </c>
      <c r="G79" s="750">
        <v>55</v>
      </c>
      <c r="H79" s="689">
        <v>56</v>
      </c>
      <c r="I79" s="689">
        <v>72</v>
      </c>
      <c r="J79" s="689">
        <v>55</v>
      </c>
      <c r="K79" s="814">
        <v>57</v>
      </c>
      <c r="L79" s="689">
        <v>54</v>
      </c>
      <c r="M79" s="750"/>
      <c r="N79" s="689"/>
      <c r="O79" s="780"/>
      <c r="P79" s="689"/>
      <c r="Q79" s="690"/>
      <c r="R79" s="691"/>
      <c r="S79" s="692"/>
      <c r="T79" s="688">
        <v>51</v>
      </c>
      <c r="U79" s="815">
        <f t="shared" si="2"/>
        <v>58</v>
      </c>
      <c r="V79" s="703">
        <v>69.727272727272734</v>
      </c>
      <c r="W79" s="704">
        <f t="shared" si="3"/>
        <v>-11.727272727272734</v>
      </c>
    </row>
    <row r="80" spans="1:23" ht="15.75" thickBot="1">
      <c r="A80" s="673">
        <v>75</v>
      </c>
      <c r="B80" s="735" t="s">
        <v>92</v>
      </c>
      <c r="C80" s="736"/>
      <c r="D80" s="737">
        <v>66</v>
      </c>
      <c r="E80" s="736">
        <v>41</v>
      </c>
      <c r="F80" s="736">
        <v>51</v>
      </c>
      <c r="G80" s="791"/>
      <c r="H80" s="739"/>
      <c r="I80" s="739"/>
      <c r="J80" s="739"/>
      <c r="K80" s="791"/>
      <c r="L80" s="739"/>
      <c r="M80" s="791"/>
      <c r="N80" s="739"/>
      <c r="O80" s="785"/>
      <c r="P80" s="739"/>
      <c r="Q80" s="740"/>
      <c r="R80" s="741"/>
      <c r="S80" s="742"/>
      <c r="T80" s="738">
        <v>46</v>
      </c>
      <c r="U80" s="734">
        <f t="shared" si="2"/>
        <v>51</v>
      </c>
      <c r="V80" s="743">
        <v>63.666666666666664</v>
      </c>
      <c r="W80" s="744">
        <f t="shared" si="3"/>
        <v>-12.666666666666664</v>
      </c>
    </row>
    <row r="81" spans="1:23">
      <c r="A81" s="248"/>
      <c r="B81" s="725" t="s">
        <v>160</v>
      </c>
      <c r="C81" s="726"/>
      <c r="D81" s="727"/>
      <c r="E81" s="726"/>
      <c r="F81" s="726"/>
      <c r="G81" s="792"/>
      <c r="H81" s="729"/>
      <c r="I81" s="729"/>
      <c r="J81" s="729"/>
      <c r="K81" s="792"/>
      <c r="L81" s="729"/>
      <c r="M81" s="792"/>
      <c r="N81" s="729"/>
      <c r="O81" s="786"/>
      <c r="P81" s="729"/>
      <c r="Q81" s="730"/>
      <c r="R81" s="731"/>
      <c r="S81" s="732"/>
      <c r="T81" s="728"/>
      <c r="U81" s="622"/>
      <c r="V81" s="733"/>
      <c r="W81" s="160">
        <f t="shared" si="3"/>
        <v>0</v>
      </c>
    </row>
    <row r="82" spans="1:23">
      <c r="A82" s="39">
        <v>76</v>
      </c>
      <c r="B82" s="40" t="s">
        <v>114</v>
      </c>
      <c r="C82" s="244">
        <v>4.8</v>
      </c>
      <c r="D82" s="698">
        <v>83</v>
      </c>
      <c r="E82" s="244">
        <v>76</v>
      </c>
      <c r="F82" s="244">
        <v>74</v>
      </c>
      <c r="G82" s="745">
        <v>67</v>
      </c>
      <c r="H82" s="237"/>
      <c r="I82" s="237">
        <v>78</v>
      </c>
      <c r="J82" s="237">
        <v>45</v>
      </c>
      <c r="K82" s="745">
        <v>79</v>
      </c>
      <c r="L82" s="237">
        <v>76</v>
      </c>
      <c r="M82" s="745"/>
      <c r="N82" s="237"/>
      <c r="O82" s="746"/>
      <c r="P82" s="237"/>
      <c r="Q82" s="226"/>
      <c r="R82" s="43"/>
      <c r="S82" s="2"/>
      <c r="T82" s="289"/>
      <c r="U82" s="621">
        <f t="shared" si="2"/>
        <v>72.25</v>
      </c>
      <c r="V82" s="624">
        <v>73.714285714285708</v>
      </c>
      <c r="W82" s="160">
        <f t="shared" si="3"/>
        <v>-1.4642857142857082</v>
      </c>
    </row>
    <row r="83" spans="1:23">
      <c r="A83" s="39">
        <v>77</v>
      </c>
      <c r="B83" s="40" t="s">
        <v>112</v>
      </c>
      <c r="C83" s="244">
        <v>5</v>
      </c>
      <c r="D83" s="301">
        <v>71</v>
      </c>
      <c r="E83" s="244">
        <v>60</v>
      </c>
      <c r="F83" s="244">
        <v>63</v>
      </c>
      <c r="G83" s="745"/>
      <c r="H83" s="237"/>
      <c r="I83" s="237">
        <v>88</v>
      </c>
      <c r="J83" s="237">
        <v>89</v>
      </c>
      <c r="K83" s="745">
        <v>78</v>
      </c>
      <c r="L83" s="237">
        <v>73</v>
      </c>
      <c r="M83" s="745"/>
      <c r="N83" s="237"/>
      <c r="O83" s="746"/>
      <c r="P83" s="237"/>
      <c r="Q83" s="226"/>
      <c r="R83" s="43"/>
      <c r="S83" s="2"/>
      <c r="T83" s="289"/>
      <c r="U83" s="621">
        <f t="shared" si="2"/>
        <v>74.571428571428569</v>
      </c>
      <c r="V83" s="624">
        <v>66.166666666666671</v>
      </c>
      <c r="W83" s="160">
        <f t="shared" si="3"/>
        <v>8.404761904761898</v>
      </c>
    </row>
    <row r="84" spans="1:23">
      <c r="A84" s="39">
        <v>78</v>
      </c>
      <c r="B84" s="706" t="s">
        <v>124</v>
      </c>
      <c r="C84" s="244">
        <v>4.8</v>
      </c>
      <c r="D84" s="301">
        <v>79</v>
      </c>
      <c r="E84" s="244">
        <v>59</v>
      </c>
      <c r="F84" s="244">
        <v>70</v>
      </c>
      <c r="G84" s="745">
        <v>72</v>
      </c>
      <c r="H84" s="237">
        <v>60</v>
      </c>
      <c r="I84" s="237">
        <v>65</v>
      </c>
      <c r="J84" s="237">
        <v>63</v>
      </c>
      <c r="K84" s="745">
        <v>81</v>
      </c>
      <c r="L84" s="237">
        <v>84</v>
      </c>
      <c r="M84" s="745"/>
      <c r="N84" s="237"/>
      <c r="O84" s="746"/>
      <c r="P84" s="237"/>
      <c r="Q84" s="226"/>
      <c r="R84" s="43"/>
      <c r="S84" s="2"/>
      <c r="T84" s="289">
        <v>58</v>
      </c>
      <c r="U84" s="621">
        <f t="shared" si="2"/>
        <v>69.099999999999994</v>
      </c>
      <c r="V84" s="624">
        <v>50.6</v>
      </c>
      <c r="W84" s="160">
        <f t="shared" si="3"/>
        <v>18.499999999999993</v>
      </c>
    </row>
    <row r="85" spans="1:23">
      <c r="A85" s="39">
        <v>79</v>
      </c>
      <c r="B85" s="238" t="s">
        <v>161</v>
      </c>
      <c r="C85" s="296">
        <v>4.4000000000000004</v>
      </c>
      <c r="D85" s="304">
        <v>82</v>
      </c>
      <c r="E85" s="296">
        <v>63</v>
      </c>
      <c r="F85" s="296">
        <v>73</v>
      </c>
      <c r="G85" s="749">
        <v>90</v>
      </c>
      <c r="H85" s="239">
        <v>76</v>
      </c>
      <c r="I85" s="239">
        <v>56</v>
      </c>
      <c r="J85" s="239">
        <v>42</v>
      </c>
      <c r="K85" s="749"/>
      <c r="L85" s="239">
        <v>75</v>
      </c>
      <c r="M85" s="749"/>
      <c r="N85" s="239"/>
      <c r="O85" s="779"/>
      <c r="P85" s="239"/>
      <c r="Q85" s="240"/>
      <c r="R85" s="241"/>
      <c r="S85" s="64"/>
      <c r="T85" s="291">
        <v>59</v>
      </c>
      <c r="U85" s="621">
        <f t="shared" si="2"/>
        <v>68.444444444444443</v>
      </c>
      <c r="V85" s="626">
        <v>63.875</v>
      </c>
      <c r="W85" s="160">
        <f t="shared" si="3"/>
        <v>4.5694444444444429</v>
      </c>
    </row>
    <row r="86" spans="1:23" ht="45.75" thickBot="1">
      <c r="A86" s="39">
        <v>80</v>
      </c>
      <c r="B86" s="242" t="s">
        <v>175</v>
      </c>
      <c r="C86" s="297">
        <v>4.8</v>
      </c>
      <c r="D86" s="292">
        <v>88</v>
      </c>
      <c r="E86" s="297">
        <v>71</v>
      </c>
      <c r="F86" s="297">
        <v>77</v>
      </c>
      <c r="G86" s="793">
        <v>75</v>
      </c>
      <c r="H86" s="246"/>
      <c r="I86" s="246">
        <v>90</v>
      </c>
      <c r="J86" s="246">
        <v>89</v>
      </c>
      <c r="K86" s="797">
        <v>71</v>
      </c>
      <c r="L86" s="246">
        <v>71</v>
      </c>
      <c r="M86" s="797"/>
      <c r="N86" s="246"/>
      <c r="O86" s="787"/>
      <c r="P86" s="246"/>
      <c r="Q86" s="247"/>
      <c r="R86" s="245"/>
      <c r="S86" s="245"/>
      <c r="T86" s="292">
        <v>77</v>
      </c>
      <c r="U86" s="621">
        <f>AVERAGE(D86:T86)</f>
        <v>78.777777777777771</v>
      </c>
      <c r="V86" s="627">
        <v>74</v>
      </c>
      <c r="W86" s="160">
        <f t="shared" si="3"/>
        <v>4.7777777777777715</v>
      </c>
    </row>
    <row r="87" spans="1:23">
      <c r="U87" s="229">
        <v>68.099999999999994</v>
      </c>
      <c r="V87" s="229">
        <f>AVERAGE(V5:V86)</f>
        <v>65.044137344137354</v>
      </c>
    </row>
  </sheetData>
  <mergeCells count="5">
    <mergeCell ref="A1:W1"/>
    <mergeCell ref="A2:A4"/>
    <mergeCell ref="U2:U4"/>
    <mergeCell ref="V2:V4"/>
    <mergeCell ref="W2:W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8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83" sqref="D83"/>
    </sheetView>
  </sheetViews>
  <sheetFormatPr defaultColWidth="16.140625" defaultRowHeight="15"/>
  <cols>
    <col min="1" max="1" width="3.42578125" style="10" customWidth="1"/>
    <col min="2" max="2" width="16.7109375" style="10" customWidth="1"/>
    <col min="3" max="3" width="6" style="567" customWidth="1"/>
    <col min="4" max="4" width="4.5703125" style="557" customWidth="1"/>
    <col min="5" max="5" width="3.28515625" style="180" bestFit="1" customWidth="1"/>
    <col min="6" max="6" width="3.28515625" style="411" bestFit="1" customWidth="1"/>
    <col min="7" max="8" width="3.28515625" style="180" bestFit="1" customWidth="1"/>
    <col min="9" max="9" width="5.28515625" style="567" customWidth="1"/>
    <col min="10" max="10" width="5" style="180" bestFit="1" customWidth="1"/>
    <col min="11" max="11" width="4.5703125" style="180" customWidth="1"/>
    <col min="12" max="12" width="4.28515625" style="180" customWidth="1"/>
    <col min="13" max="13" width="6.140625" style="567" customWidth="1"/>
    <col min="14" max="14" width="3.28515625" style="557" bestFit="1" customWidth="1"/>
    <col min="15" max="18" width="3.28515625" style="180" bestFit="1" customWidth="1"/>
    <col min="19" max="19" width="4.85546875" style="567" customWidth="1"/>
    <col min="20" max="20" width="3.28515625" style="557" bestFit="1" customWidth="1"/>
    <col min="21" max="24" width="3.28515625" style="180" bestFit="1" customWidth="1"/>
    <col min="25" max="25" width="5" style="567" bestFit="1" customWidth="1"/>
    <col min="26" max="26" width="3.28515625" style="557" bestFit="1" customWidth="1"/>
    <col min="27" max="27" width="4" style="180" customWidth="1"/>
    <col min="28" max="30" width="3.28515625" style="180" bestFit="1" customWidth="1"/>
    <col min="31" max="31" width="5" style="567" bestFit="1" customWidth="1"/>
    <col min="32" max="32" width="4" style="557" bestFit="1" customWidth="1"/>
    <col min="33" max="33" width="4" style="180" bestFit="1" customWidth="1"/>
    <col min="34" max="34" width="3.28515625" style="180" bestFit="1" customWidth="1"/>
    <col min="35" max="35" width="3.28515625" style="672" bestFit="1" customWidth="1"/>
    <col min="36" max="36" width="4" style="180" bestFit="1" customWidth="1"/>
    <col min="37" max="37" width="5" style="567" bestFit="1" customWidth="1"/>
    <col min="38" max="38" width="3.28515625" style="557" bestFit="1" customWidth="1"/>
    <col min="39" max="40" width="3.28515625" style="180" bestFit="1" customWidth="1"/>
    <col min="41" max="41" width="4" style="180" bestFit="1" customWidth="1"/>
    <col min="42" max="42" width="3.28515625" style="180" bestFit="1" customWidth="1"/>
    <col min="43" max="43" width="5" style="567" bestFit="1" customWidth="1"/>
    <col min="44" max="44" width="3.28515625" style="557" bestFit="1" customWidth="1"/>
    <col min="45" max="47" width="3.28515625" style="180" bestFit="1" customWidth="1"/>
    <col min="48" max="48" width="4" style="180" bestFit="1" customWidth="1"/>
    <col min="49" max="49" width="5.42578125" style="567" customWidth="1"/>
    <col min="50" max="50" width="3.28515625" style="557" bestFit="1" customWidth="1"/>
    <col min="51" max="54" width="3.28515625" style="180" bestFit="1" customWidth="1"/>
    <col min="55" max="55" width="6" style="567" customWidth="1"/>
    <col min="56" max="56" width="3.28515625" style="557" bestFit="1" customWidth="1"/>
    <col min="57" max="57" width="3.28515625" style="180" bestFit="1" customWidth="1"/>
    <col min="58" max="58" width="4" style="180" bestFit="1" customWidth="1"/>
    <col min="59" max="59" width="3.28515625" style="180" bestFit="1" customWidth="1"/>
    <col min="60" max="60" width="4" style="180" bestFit="1" customWidth="1"/>
    <col min="61" max="61" width="5" style="567" bestFit="1" customWidth="1"/>
    <col min="62" max="62" width="3.28515625" style="557" bestFit="1" customWidth="1"/>
    <col min="63" max="63" width="3.28515625" style="180" bestFit="1" customWidth="1"/>
    <col min="64" max="64" width="4" style="180" bestFit="1" customWidth="1"/>
    <col min="65" max="66" width="3.28515625" style="180" bestFit="1" customWidth="1"/>
    <col min="67" max="67" width="5" style="567" bestFit="1" customWidth="1"/>
    <col min="68" max="68" width="3.28515625" style="557" bestFit="1" customWidth="1"/>
    <col min="69" max="72" width="3.28515625" style="180" bestFit="1" customWidth="1"/>
    <col min="73" max="73" width="5.85546875" style="567" customWidth="1"/>
    <col min="74" max="74" width="3.28515625" style="557" bestFit="1" customWidth="1"/>
    <col min="75" max="78" width="3.28515625" style="10" bestFit="1" customWidth="1"/>
    <col min="79" max="79" width="10.42578125" style="566" customWidth="1"/>
    <col min="80" max="80" width="6.28515625" style="567" customWidth="1"/>
    <col min="81" max="81" width="3.28515625" style="557" bestFit="1" customWidth="1"/>
    <col min="82" max="82" width="3.28515625" style="180" bestFit="1" customWidth="1"/>
    <col min="83" max="83" width="4" style="180" bestFit="1" customWidth="1"/>
    <col min="84" max="84" width="3.28515625" style="180" bestFit="1" customWidth="1"/>
    <col min="85" max="85" width="6.85546875" style="567" customWidth="1"/>
    <col min="86" max="86" width="3.28515625" style="557" bestFit="1" customWidth="1"/>
    <col min="87" max="87" width="3.28515625" style="180" bestFit="1" customWidth="1"/>
    <col min="88" max="90" width="3.28515625" style="10" bestFit="1" customWidth="1"/>
    <col min="91" max="16384" width="16.140625" style="10"/>
  </cols>
  <sheetData>
    <row r="1" spans="1:90" ht="16.5" thickBot="1">
      <c r="A1" s="901" t="s">
        <v>170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14"/>
      <c r="AL1" s="914"/>
      <c r="AM1" s="914"/>
      <c r="AN1" s="914"/>
      <c r="AO1" s="914"/>
      <c r="AP1" s="914"/>
      <c r="AQ1" s="914"/>
      <c r="AR1" s="914"/>
      <c r="AS1" s="914"/>
      <c r="AT1" s="914"/>
      <c r="AU1" s="914"/>
      <c r="AV1" s="914"/>
      <c r="AW1" s="914"/>
      <c r="AX1" s="914"/>
      <c r="AY1" s="914"/>
      <c r="AZ1" s="914"/>
      <c r="BA1" s="914"/>
      <c r="BB1" s="914"/>
      <c r="BC1" s="914"/>
      <c r="BD1" s="914"/>
      <c r="BE1" s="914"/>
      <c r="BF1" s="914"/>
      <c r="BG1" s="914"/>
      <c r="BH1" s="914"/>
      <c r="BI1" s="914"/>
      <c r="BJ1" s="914"/>
      <c r="BK1" s="914"/>
      <c r="BL1" s="914"/>
      <c r="BM1" s="914"/>
      <c r="BN1" s="914"/>
      <c r="BO1" s="915"/>
      <c r="BP1" s="915"/>
      <c r="BQ1" s="915"/>
      <c r="BR1" s="915"/>
      <c r="BS1" s="915"/>
      <c r="BT1" s="915"/>
      <c r="BU1" s="915"/>
      <c r="BV1" s="915"/>
      <c r="BW1" s="915"/>
      <c r="BX1" s="915"/>
      <c r="BY1" s="915"/>
      <c r="BZ1" s="915"/>
      <c r="CA1" s="915"/>
      <c r="CB1" s="915"/>
      <c r="CC1" s="915"/>
      <c r="CD1" s="915"/>
      <c r="CE1" s="915"/>
      <c r="CF1" s="915"/>
      <c r="CG1" s="914"/>
      <c r="CH1" s="914"/>
      <c r="CI1" s="914"/>
      <c r="CJ1" s="914"/>
      <c r="CK1" s="914"/>
      <c r="CL1" s="914"/>
    </row>
    <row r="2" spans="1:90" ht="15" customHeight="1" thickBot="1">
      <c r="A2" s="902"/>
      <c r="B2" s="904" t="s">
        <v>31</v>
      </c>
      <c r="C2" s="906" t="s">
        <v>117</v>
      </c>
      <c r="D2" s="907"/>
      <c r="E2" s="907"/>
      <c r="F2" s="907"/>
      <c r="G2" s="907"/>
      <c r="H2" s="908"/>
      <c r="I2" s="906" t="s">
        <v>181</v>
      </c>
      <c r="J2" s="907"/>
      <c r="K2" s="907"/>
      <c r="L2" s="908"/>
      <c r="M2" s="906" t="s">
        <v>182</v>
      </c>
      <c r="N2" s="907"/>
      <c r="O2" s="907"/>
      <c r="P2" s="907"/>
      <c r="Q2" s="907"/>
      <c r="R2" s="909"/>
      <c r="S2" s="910" t="s">
        <v>12</v>
      </c>
      <c r="T2" s="911"/>
      <c r="U2" s="911"/>
      <c r="V2" s="911"/>
      <c r="W2" s="911"/>
      <c r="X2" s="912"/>
      <c r="Y2" s="913" t="s">
        <v>13</v>
      </c>
      <c r="Z2" s="911"/>
      <c r="AA2" s="911"/>
      <c r="AB2" s="911"/>
      <c r="AC2" s="911"/>
      <c r="AD2" s="911"/>
      <c r="AE2" s="906" t="s">
        <v>11</v>
      </c>
      <c r="AF2" s="907"/>
      <c r="AG2" s="907"/>
      <c r="AH2" s="907"/>
      <c r="AI2" s="907"/>
      <c r="AJ2" s="909"/>
      <c r="AK2" s="913" t="s">
        <v>14</v>
      </c>
      <c r="AL2" s="911"/>
      <c r="AM2" s="911"/>
      <c r="AN2" s="911"/>
      <c r="AO2" s="911"/>
      <c r="AP2" s="911"/>
      <c r="AQ2" s="916" t="s">
        <v>9</v>
      </c>
      <c r="AR2" s="917"/>
      <c r="AS2" s="917"/>
      <c r="AT2" s="917"/>
      <c r="AU2" s="917"/>
      <c r="AV2" s="918"/>
      <c r="AW2" s="916" t="s">
        <v>15</v>
      </c>
      <c r="AX2" s="917"/>
      <c r="AY2" s="917"/>
      <c r="AZ2" s="917"/>
      <c r="BA2" s="917"/>
      <c r="BB2" s="918"/>
      <c r="BC2" s="919" t="s">
        <v>28</v>
      </c>
      <c r="BD2" s="917"/>
      <c r="BE2" s="917"/>
      <c r="BF2" s="917"/>
      <c r="BG2" s="917"/>
      <c r="BH2" s="918"/>
      <c r="BI2" s="920" t="s">
        <v>157</v>
      </c>
      <c r="BJ2" s="907"/>
      <c r="BK2" s="907"/>
      <c r="BL2" s="907"/>
      <c r="BM2" s="907"/>
      <c r="BN2" s="908"/>
      <c r="BO2" s="919" t="s">
        <v>35</v>
      </c>
      <c r="BP2" s="917"/>
      <c r="BQ2" s="917"/>
      <c r="BR2" s="917"/>
      <c r="BS2" s="917"/>
      <c r="BT2" s="918"/>
      <c r="BU2" s="919" t="s">
        <v>36</v>
      </c>
      <c r="BV2" s="917"/>
      <c r="BW2" s="917"/>
      <c r="BX2" s="917"/>
      <c r="BY2" s="917"/>
      <c r="BZ2" s="918"/>
      <c r="CA2" s="586" t="s">
        <v>197</v>
      </c>
      <c r="CB2" s="919" t="s">
        <v>37</v>
      </c>
      <c r="CC2" s="917"/>
      <c r="CD2" s="917"/>
      <c r="CE2" s="917"/>
      <c r="CF2" s="921"/>
      <c r="CG2" s="922" t="s">
        <v>166</v>
      </c>
      <c r="CH2" s="922"/>
      <c r="CI2" s="922"/>
      <c r="CJ2" s="922"/>
      <c r="CK2" s="922"/>
      <c r="CL2" s="923"/>
    </row>
    <row r="3" spans="1:90" ht="27" thickBot="1">
      <c r="A3" s="903"/>
      <c r="B3" s="905"/>
      <c r="C3" s="656">
        <v>2023</v>
      </c>
      <c r="D3" s="655">
        <v>2022</v>
      </c>
      <c r="E3" s="142">
        <v>2021</v>
      </c>
      <c r="F3" s="142">
        <v>2020</v>
      </c>
      <c r="G3" s="143">
        <v>2019</v>
      </c>
      <c r="H3" s="254">
        <v>2018</v>
      </c>
      <c r="I3" s="654">
        <v>2023</v>
      </c>
      <c r="J3" s="639">
        <v>2022</v>
      </c>
      <c r="K3" s="143">
        <v>2019</v>
      </c>
      <c r="L3" s="254">
        <v>2018</v>
      </c>
      <c r="M3" s="642">
        <v>2023</v>
      </c>
      <c r="N3" s="639">
        <v>2022</v>
      </c>
      <c r="O3" s="143">
        <v>2021</v>
      </c>
      <c r="P3" s="143">
        <v>2020</v>
      </c>
      <c r="Q3" s="143">
        <v>2019</v>
      </c>
      <c r="R3" s="255">
        <v>2018</v>
      </c>
      <c r="S3" s="642">
        <v>2023</v>
      </c>
      <c r="T3" s="639">
        <v>2022</v>
      </c>
      <c r="U3" s="143">
        <v>2021</v>
      </c>
      <c r="V3" s="143">
        <v>2020</v>
      </c>
      <c r="W3" s="143">
        <v>2019</v>
      </c>
      <c r="X3" s="254">
        <v>2018</v>
      </c>
      <c r="Y3" s="637">
        <v>2023</v>
      </c>
      <c r="Z3" s="633">
        <v>2022</v>
      </c>
      <c r="AA3" s="576">
        <v>2021</v>
      </c>
      <c r="AB3" s="576">
        <v>2020</v>
      </c>
      <c r="AC3" s="576">
        <v>2019</v>
      </c>
      <c r="AD3" s="577">
        <v>2018</v>
      </c>
      <c r="AE3" s="642">
        <v>2023</v>
      </c>
      <c r="AF3" s="639">
        <v>2022</v>
      </c>
      <c r="AG3" s="143">
        <v>2021</v>
      </c>
      <c r="AH3" s="254">
        <v>2020</v>
      </c>
      <c r="AI3" s="668">
        <v>2019</v>
      </c>
      <c r="AJ3" s="663">
        <v>2018</v>
      </c>
      <c r="AK3" s="642">
        <v>2023</v>
      </c>
      <c r="AL3" s="639">
        <v>2022</v>
      </c>
      <c r="AM3" s="143">
        <v>2021</v>
      </c>
      <c r="AN3" s="143">
        <v>2020</v>
      </c>
      <c r="AO3" s="143">
        <v>2019</v>
      </c>
      <c r="AP3" s="254">
        <v>2018</v>
      </c>
      <c r="AQ3" s="642">
        <v>2023</v>
      </c>
      <c r="AR3" s="639">
        <v>2022</v>
      </c>
      <c r="AS3" s="143">
        <v>2021</v>
      </c>
      <c r="AT3" s="143">
        <v>2020</v>
      </c>
      <c r="AU3" s="143">
        <v>2019</v>
      </c>
      <c r="AV3" s="254">
        <v>2018</v>
      </c>
      <c r="AW3" s="642">
        <v>2023</v>
      </c>
      <c r="AX3" s="639">
        <v>2022</v>
      </c>
      <c r="AY3" s="143">
        <v>2021</v>
      </c>
      <c r="AZ3" s="143">
        <v>2020</v>
      </c>
      <c r="BA3" s="143">
        <v>2019</v>
      </c>
      <c r="BB3" s="254">
        <v>2018</v>
      </c>
      <c r="BC3" s="800">
        <v>2023</v>
      </c>
      <c r="BD3" s="143">
        <v>2022</v>
      </c>
      <c r="BE3" s="143">
        <v>2021</v>
      </c>
      <c r="BF3" s="143">
        <v>2020</v>
      </c>
      <c r="BG3" s="143">
        <v>2019</v>
      </c>
      <c r="BH3" s="254">
        <v>2018</v>
      </c>
      <c r="BI3" s="574">
        <v>2023</v>
      </c>
      <c r="BJ3" s="143">
        <v>2022</v>
      </c>
      <c r="BK3" s="143">
        <v>2021</v>
      </c>
      <c r="BL3" s="143">
        <v>2020</v>
      </c>
      <c r="BM3" s="143">
        <v>2019</v>
      </c>
      <c r="BN3" s="254">
        <v>2018</v>
      </c>
      <c r="BO3" s="800">
        <v>2023</v>
      </c>
      <c r="BP3" s="143">
        <v>2022</v>
      </c>
      <c r="BQ3" s="143">
        <v>2021</v>
      </c>
      <c r="BR3" s="143">
        <v>2020</v>
      </c>
      <c r="BS3" s="143">
        <v>2019</v>
      </c>
      <c r="BT3" s="254">
        <v>2018</v>
      </c>
      <c r="BU3" s="574">
        <v>2023</v>
      </c>
      <c r="BV3" s="143">
        <v>2022</v>
      </c>
      <c r="BW3" s="143">
        <v>2021</v>
      </c>
      <c r="BX3" s="143">
        <v>2020</v>
      </c>
      <c r="BY3" s="143">
        <v>2019</v>
      </c>
      <c r="BZ3" s="254">
        <v>2018</v>
      </c>
      <c r="CA3" s="574">
        <v>2023</v>
      </c>
      <c r="CB3" s="574">
        <v>2023</v>
      </c>
      <c r="CC3" s="143">
        <v>2022</v>
      </c>
      <c r="CD3" s="143">
        <v>2021</v>
      </c>
      <c r="CE3" s="143">
        <v>2020</v>
      </c>
      <c r="CF3" s="254">
        <v>2018</v>
      </c>
      <c r="CG3" s="604">
        <v>2023</v>
      </c>
      <c r="CH3" s="602">
        <v>2022</v>
      </c>
      <c r="CI3" s="602">
        <v>2021</v>
      </c>
      <c r="CJ3" s="602">
        <v>2020</v>
      </c>
      <c r="CK3" s="602">
        <v>2019</v>
      </c>
      <c r="CL3" s="603">
        <v>2018</v>
      </c>
    </row>
    <row r="4" spans="1:90">
      <c r="A4" s="250">
        <v>1</v>
      </c>
      <c r="B4" s="251" t="s">
        <v>94</v>
      </c>
      <c r="C4" s="657">
        <v>80</v>
      </c>
      <c r="D4" s="646">
        <v>79</v>
      </c>
      <c r="E4" s="258">
        <v>84.01</v>
      </c>
      <c r="F4" s="258">
        <v>83.3</v>
      </c>
      <c r="G4" s="258">
        <v>83.44</v>
      </c>
      <c r="H4" s="560">
        <v>84.05</v>
      </c>
      <c r="I4" s="335">
        <v>4.5</v>
      </c>
      <c r="J4" s="283">
        <v>4.42</v>
      </c>
      <c r="K4" s="565">
        <v>4.76</v>
      </c>
      <c r="L4" s="570">
        <v>4.78</v>
      </c>
      <c r="M4" s="335">
        <v>63</v>
      </c>
      <c r="N4" s="646">
        <v>69</v>
      </c>
      <c r="O4" s="263">
        <v>67.319999999999993</v>
      </c>
      <c r="P4" s="263">
        <v>69.12</v>
      </c>
      <c r="Q4" s="263">
        <v>75.02</v>
      </c>
      <c r="R4" s="264">
        <v>68.95</v>
      </c>
      <c r="S4" s="335">
        <v>66</v>
      </c>
      <c r="T4" s="283">
        <v>74</v>
      </c>
      <c r="U4" s="260">
        <v>73.31</v>
      </c>
      <c r="V4" s="265">
        <v>76.03</v>
      </c>
      <c r="W4" s="263">
        <v>74.36</v>
      </c>
      <c r="X4" s="266">
        <v>72.400000000000006</v>
      </c>
      <c r="Y4" s="630">
        <v>68</v>
      </c>
      <c r="Z4" s="634">
        <v>70</v>
      </c>
      <c r="AA4" s="578">
        <v>63.72</v>
      </c>
      <c r="AB4" s="578">
        <v>73.47</v>
      </c>
      <c r="AC4" s="578">
        <v>72.209999999999994</v>
      </c>
      <c r="AD4" s="579">
        <v>70.25</v>
      </c>
      <c r="AE4" s="630">
        <v>73</v>
      </c>
      <c r="AF4" s="309">
        <v>71</v>
      </c>
      <c r="AG4" s="263">
        <v>80.5</v>
      </c>
      <c r="AH4" s="266">
        <v>79.599999999999994</v>
      </c>
      <c r="AI4" s="669">
        <v>75.849999999999994</v>
      </c>
      <c r="AJ4" s="664">
        <v>79</v>
      </c>
      <c r="AK4" s="630">
        <v>70</v>
      </c>
      <c r="AL4" s="634">
        <v>77</v>
      </c>
      <c r="AM4" s="578">
        <v>60.57</v>
      </c>
      <c r="AN4" s="578">
        <v>66.650000000000006</v>
      </c>
      <c r="AO4" s="578">
        <v>79.040000000000006</v>
      </c>
      <c r="AP4" s="580">
        <v>76.33</v>
      </c>
      <c r="AQ4" s="662">
        <v>82</v>
      </c>
      <c r="AR4" s="320">
        <v>67</v>
      </c>
      <c r="AS4" s="263">
        <v>52.6</v>
      </c>
      <c r="AT4" s="263">
        <v>72.2</v>
      </c>
      <c r="AU4" s="263">
        <v>68.66</v>
      </c>
      <c r="AV4" s="266">
        <v>60.76</v>
      </c>
      <c r="AW4" s="662">
        <v>67</v>
      </c>
      <c r="AX4" s="309">
        <v>60</v>
      </c>
      <c r="AY4" s="263">
        <v>62.33</v>
      </c>
      <c r="AZ4" s="263">
        <v>62.3</v>
      </c>
      <c r="BA4" s="263">
        <v>65.64</v>
      </c>
      <c r="BB4" s="266">
        <v>63.09</v>
      </c>
      <c r="BC4" s="799">
        <v>78</v>
      </c>
      <c r="BD4" s="798">
        <v>78</v>
      </c>
      <c r="BE4" s="582">
        <v>80</v>
      </c>
      <c r="BF4" s="263">
        <v>79</v>
      </c>
      <c r="BG4" s="263">
        <v>75.81</v>
      </c>
      <c r="BH4" s="266">
        <v>85.38</v>
      </c>
      <c r="BI4" s="630">
        <v>84</v>
      </c>
      <c r="BJ4" s="320"/>
      <c r="BK4" s="263"/>
      <c r="BL4" s="263">
        <v>73</v>
      </c>
      <c r="BM4" s="263"/>
      <c r="BN4" s="266"/>
      <c r="BO4" s="662">
        <v>80</v>
      </c>
      <c r="BP4" s="309">
        <v>82</v>
      </c>
      <c r="BQ4" s="263">
        <v>83.26</v>
      </c>
      <c r="BR4" s="263">
        <v>79.72</v>
      </c>
      <c r="BS4" s="263">
        <v>83.66</v>
      </c>
      <c r="BT4" s="266">
        <v>73.900000000000006</v>
      </c>
      <c r="BU4" s="581"/>
      <c r="BV4" s="258">
        <v>78</v>
      </c>
      <c r="BW4" s="263"/>
      <c r="BX4" s="263"/>
      <c r="BY4" s="263"/>
      <c r="BZ4" s="266"/>
      <c r="CA4" s="587"/>
      <c r="CB4" s="581"/>
      <c r="CC4" s="258">
        <v>91</v>
      </c>
      <c r="CD4" s="263"/>
      <c r="CE4" s="263"/>
      <c r="CF4" s="266"/>
      <c r="CG4" s="581">
        <v>73.727272727272734</v>
      </c>
      <c r="CH4" s="258">
        <f>AVERAGE(D4,N4,T4,Z4,AF4,AL4,AR4,AX4,BD4,BP4,BV4,CC4)</f>
        <v>74.666666666666671</v>
      </c>
      <c r="CI4" s="263">
        <v>71.060909090909092</v>
      </c>
      <c r="CJ4" s="267">
        <v>74.05</v>
      </c>
      <c r="CK4" s="263">
        <v>75.36</v>
      </c>
      <c r="CL4" s="264">
        <v>73.41</v>
      </c>
    </row>
    <row r="5" spans="1:90">
      <c r="A5" s="252">
        <v>2</v>
      </c>
      <c r="B5" s="14" t="s">
        <v>95</v>
      </c>
      <c r="C5" s="658">
        <v>83</v>
      </c>
      <c r="D5" s="647">
        <v>80</v>
      </c>
      <c r="E5" s="259">
        <v>82.98</v>
      </c>
      <c r="F5" s="259">
        <v>81.83</v>
      </c>
      <c r="G5" s="259">
        <v>83.26</v>
      </c>
      <c r="H5" s="561">
        <v>82.21</v>
      </c>
      <c r="I5" s="336">
        <v>4.5</v>
      </c>
      <c r="J5" s="284">
        <v>4.42</v>
      </c>
      <c r="K5" s="340">
        <v>4.8600000000000003</v>
      </c>
      <c r="L5" s="571">
        <v>4.9000000000000004</v>
      </c>
      <c r="M5" s="336">
        <v>68</v>
      </c>
      <c r="N5" s="647">
        <v>68</v>
      </c>
      <c r="O5" s="260">
        <v>70.209999999999994</v>
      </c>
      <c r="P5" s="260">
        <v>66</v>
      </c>
      <c r="Q5" s="260">
        <v>70.62</v>
      </c>
      <c r="R5" s="268">
        <v>66.849999999999994</v>
      </c>
      <c r="S5" s="336">
        <v>80</v>
      </c>
      <c r="T5" s="284">
        <v>81</v>
      </c>
      <c r="U5" s="260">
        <v>81.03</v>
      </c>
      <c r="V5" s="260">
        <v>71.61</v>
      </c>
      <c r="W5" s="260">
        <v>76.73</v>
      </c>
      <c r="X5" s="269">
        <v>76.34</v>
      </c>
      <c r="Y5" s="631">
        <v>77</v>
      </c>
      <c r="Z5" s="310">
        <v>80</v>
      </c>
      <c r="AA5" s="260">
        <v>70.3</v>
      </c>
      <c r="AB5" s="260">
        <v>65.5</v>
      </c>
      <c r="AC5" s="260">
        <v>77.62</v>
      </c>
      <c r="AD5" s="268">
        <v>70.91</v>
      </c>
      <c r="AE5" s="631">
        <v>65</v>
      </c>
      <c r="AF5" s="310">
        <v>64</v>
      </c>
      <c r="AG5" s="260">
        <v>80.569999999999993</v>
      </c>
      <c r="AH5" s="269">
        <v>78.33</v>
      </c>
      <c r="AI5" s="670">
        <v>78.42</v>
      </c>
      <c r="AJ5" s="665">
        <v>78.849999999999994</v>
      </c>
      <c r="AK5" s="631">
        <v>59</v>
      </c>
      <c r="AL5" s="310">
        <v>59</v>
      </c>
      <c r="AM5" s="260">
        <v>72.540000000000006</v>
      </c>
      <c r="AN5" s="260">
        <v>64.900000000000006</v>
      </c>
      <c r="AO5" s="260">
        <v>66.349999999999994</v>
      </c>
      <c r="AP5" s="269">
        <v>59.31</v>
      </c>
      <c r="AQ5" s="631">
        <v>62</v>
      </c>
      <c r="AR5" s="321">
        <v>59</v>
      </c>
      <c r="AS5" s="260">
        <v>63.37</v>
      </c>
      <c r="AT5" s="260">
        <v>69.16</v>
      </c>
      <c r="AU5" s="260">
        <v>78.61</v>
      </c>
      <c r="AV5" s="269">
        <v>69</v>
      </c>
      <c r="AW5" s="631">
        <v>64</v>
      </c>
      <c r="AX5" s="310">
        <v>61</v>
      </c>
      <c r="AY5" s="260">
        <v>52.83</v>
      </c>
      <c r="AZ5" s="260">
        <v>64.66</v>
      </c>
      <c r="BA5" s="260">
        <v>77.28</v>
      </c>
      <c r="BB5" s="269">
        <v>71.14</v>
      </c>
      <c r="BC5" s="631">
        <v>76</v>
      </c>
      <c r="BD5" s="310">
        <v>73</v>
      </c>
      <c r="BE5" s="260">
        <v>78</v>
      </c>
      <c r="BF5" s="260">
        <v>80.42</v>
      </c>
      <c r="BG5" s="260">
        <v>79</v>
      </c>
      <c r="BH5" s="269">
        <v>80.33</v>
      </c>
      <c r="BI5" s="631"/>
      <c r="BJ5" s="321"/>
      <c r="BK5" s="260">
        <v>61</v>
      </c>
      <c r="BL5" s="260">
        <v>92</v>
      </c>
      <c r="BM5" s="260"/>
      <c r="BN5" s="269"/>
      <c r="BO5" s="631">
        <v>81</v>
      </c>
      <c r="BP5" s="310">
        <v>86</v>
      </c>
      <c r="BQ5" s="260">
        <v>81.45</v>
      </c>
      <c r="BR5" s="260">
        <v>83.9</v>
      </c>
      <c r="BS5" s="260">
        <v>88.37</v>
      </c>
      <c r="BT5" s="269">
        <v>76.77</v>
      </c>
      <c r="BU5" s="568"/>
      <c r="BV5" s="259"/>
      <c r="BW5" s="260"/>
      <c r="BX5" s="260"/>
      <c r="BY5" s="260">
        <v>94</v>
      </c>
      <c r="BZ5" s="269"/>
      <c r="CA5" s="588"/>
      <c r="CB5" s="568"/>
      <c r="CC5" s="259"/>
      <c r="CD5" s="260"/>
      <c r="CE5" s="260"/>
      <c r="CF5" s="269"/>
      <c r="CG5" s="568">
        <v>71.5</v>
      </c>
      <c r="CH5" s="259">
        <f>AVERAGE(D5,N5,T5,Z5,AF5,AL5,AR5,AX5,BD5,BP5)</f>
        <v>71.099999999999994</v>
      </c>
      <c r="CI5" s="260">
        <v>72.389166666666668</v>
      </c>
      <c r="CJ5" s="270">
        <v>74.39</v>
      </c>
      <c r="CK5" s="260">
        <v>79.11</v>
      </c>
      <c r="CL5" s="268">
        <v>73.17</v>
      </c>
    </row>
    <row r="6" spans="1:90">
      <c r="A6" s="252">
        <v>3</v>
      </c>
      <c r="B6" s="24" t="s">
        <v>96</v>
      </c>
      <c r="C6" s="658">
        <v>85</v>
      </c>
      <c r="D6" s="647">
        <v>80</v>
      </c>
      <c r="E6" s="259">
        <v>85.11</v>
      </c>
      <c r="F6" s="259">
        <v>82.08</v>
      </c>
      <c r="G6" s="259">
        <v>79.819999999999993</v>
      </c>
      <c r="H6" s="561">
        <v>79.239999999999995</v>
      </c>
      <c r="I6" s="337">
        <v>4.7</v>
      </c>
      <c r="J6" s="284">
        <v>4.47</v>
      </c>
      <c r="K6" s="340">
        <v>4.71</v>
      </c>
      <c r="L6" s="571">
        <v>4.78</v>
      </c>
      <c r="M6" s="336">
        <v>69</v>
      </c>
      <c r="N6" s="647">
        <v>64</v>
      </c>
      <c r="O6" s="260">
        <v>72</v>
      </c>
      <c r="P6" s="260">
        <v>66.680000000000007</v>
      </c>
      <c r="Q6" s="260">
        <v>68.069999999999993</v>
      </c>
      <c r="R6" s="268">
        <v>61.46</v>
      </c>
      <c r="S6" s="643">
        <v>77</v>
      </c>
      <c r="T6" s="635">
        <v>81</v>
      </c>
      <c r="U6" s="260">
        <v>80.64</v>
      </c>
      <c r="V6" s="260">
        <v>66.62</v>
      </c>
      <c r="W6" s="260">
        <v>73.650000000000006</v>
      </c>
      <c r="X6" s="269">
        <v>69.3</v>
      </c>
      <c r="Y6" s="631">
        <v>75</v>
      </c>
      <c r="Z6" s="310">
        <v>72</v>
      </c>
      <c r="AA6" s="260">
        <v>80.349999999999994</v>
      </c>
      <c r="AB6" s="260">
        <v>60.44</v>
      </c>
      <c r="AC6" s="260">
        <v>79.849999999999994</v>
      </c>
      <c r="AD6" s="268">
        <v>58.23</v>
      </c>
      <c r="AE6" s="631">
        <v>66</v>
      </c>
      <c r="AF6" s="310">
        <v>74</v>
      </c>
      <c r="AG6" s="260">
        <v>71</v>
      </c>
      <c r="AH6" s="269">
        <v>70.3</v>
      </c>
      <c r="AI6" s="670">
        <v>77.599999999999994</v>
      </c>
      <c r="AJ6" s="665">
        <v>75.5</v>
      </c>
      <c r="AK6" s="631">
        <v>67</v>
      </c>
      <c r="AL6" s="310">
        <v>64</v>
      </c>
      <c r="AM6" s="260">
        <v>60.77</v>
      </c>
      <c r="AN6" s="260">
        <v>61.78</v>
      </c>
      <c r="AO6" s="260">
        <v>63.77</v>
      </c>
      <c r="AP6" s="269">
        <v>58.35</v>
      </c>
      <c r="AQ6" s="631">
        <v>68</v>
      </c>
      <c r="AR6" s="321">
        <v>70</v>
      </c>
      <c r="AS6" s="260">
        <v>78.5</v>
      </c>
      <c r="AT6" s="260">
        <v>68.81</v>
      </c>
      <c r="AU6" s="260">
        <v>66.63</v>
      </c>
      <c r="AV6" s="269">
        <v>68.599999999999994</v>
      </c>
      <c r="AW6" s="631">
        <v>60</v>
      </c>
      <c r="AX6" s="310">
        <v>59</v>
      </c>
      <c r="AY6" s="260">
        <v>74.540000000000006</v>
      </c>
      <c r="AZ6" s="260">
        <v>60.22</v>
      </c>
      <c r="BA6" s="260">
        <v>61.69</v>
      </c>
      <c r="BB6" s="269">
        <v>64.709999999999994</v>
      </c>
      <c r="BC6" s="631">
        <v>72</v>
      </c>
      <c r="BD6" s="310">
        <v>70</v>
      </c>
      <c r="BE6" s="260">
        <v>76</v>
      </c>
      <c r="BF6" s="260">
        <v>74.5</v>
      </c>
      <c r="BG6" s="260">
        <v>87.7</v>
      </c>
      <c r="BH6" s="269">
        <v>76.3</v>
      </c>
      <c r="BI6" s="631"/>
      <c r="BJ6" s="321">
        <v>67</v>
      </c>
      <c r="BK6" s="260">
        <v>67</v>
      </c>
      <c r="BL6" s="260">
        <v>69</v>
      </c>
      <c r="BM6" s="260"/>
      <c r="BN6" s="269">
        <v>90</v>
      </c>
      <c r="BO6" s="631">
        <v>71</v>
      </c>
      <c r="BP6" s="310">
        <v>79</v>
      </c>
      <c r="BQ6" s="260">
        <v>77.849999999999994</v>
      </c>
      <c r="BR6" s="260">
        <v>73.25</v>
      </c>
      <c r="BS6" s="260">
        <v>77.900000000000006</v>
      </c>
      <c r="BT6" s="269">
        <v>77.83</v>
      </c>
      <c r="BU6" s="568"/>
      <c r="BV6" s="259"/>
      <c r="BW6" s="260"/>
      <c r="BX6" s="260"/>
      <c r="BY6" s="260"/>
      <c r="BZ6" s="269"/>
      <c r="CA6" s="588"/>
      <c r="CB6" s="568"/>
      <c r="CC6" s="259"/>
      <c r="CD6" s="260"/>
      <c r="CE6" s="260"/>
      <c r="CF6" s="269">
        <v>91</v>
      </c>
      <c r="CG6" s="568">
        <v>71</v>
      </c>
      <c r="CH6" s="259">
        <f>AVERAGE(D6,N6,T6,Z6,AF6,AL6,AR6,AX6,BD6,BJ6,BP6)</f>
        <v>70.909090909090907</v>
      </c>
      <c r="CI6" s="260">
        <v>74.358333333333334</v>
      </c>
      <c r="CJ6" s="270">
        <v>68.510000000000005</v>
      </c>
      <c r="CK6" s="260">
        <v>73.66</v>
      </c>
      <c r="CL6" s="268">
        <v>72.540000000000006</v>
      </c>
    </row>
    <row r="7" spans="1:90">
      <c r="A7" s="252">
        <v>4</v>
      </c>
      <c r="B7" s="14" t="s">
        <v>97</v>
      </c>
      <c r="C7" s="658">
        <v>80</v>
      </c>
      <c r="D7" s="647">
        <v>77</v>
      </c>
      <c r="E7" s="259">
        <v>77.349999999999994</v>
      </c>
      <c r="F7" s="259">
        <v>86.38</v>
      </c>
      <c r="G7" s="259">
        <v>82.73</v>
      </c>
      <c r="H7" s="561">
        <v>84.4</v>
      </c>
      <c r="I7" s="336">
        <v>4.5999999999999996</v>
      </c>
      <c r="J7" s="284">
        <v>4.72</v>
      </c>
      <c r="K7" s="340">
        <v>4.8</v>
      </c>
      <c r="L7" s="571">
        <v>4.9000000000000004</v>
      </c>
      <c r="M7" s="336">
        <v>70</v>
      </c>
      <c r="N7" s="647">
        <v>65</v>
      </c>
      <c r="O7" s="260">
        <v>70.400000000000006</v>
      </c>
      <c r="P7" s="260">
        <v>75.42</v>
      </c>
      <c r="Q7" s="260">
        <v>73.849999999999994</v>
      </c>
      <c r="R7" s="268">
        <v>62.26</v>
      </c>
      <c r="S7" s="336">
        <v>74</v>
      </c>
      <c r="T7" s="284">
        <v>69</v>
      </c>
      <c r="U7" s="260">
        <v>71.72</v>
      </c>
      <c r="V7" s="260">
        <v>77.209999999999994</v>
      </c>
      <c r="W7" s="260">
        <v>65.64</v>
      </c>
      <c r="X7" s="269">
        <v>80.459999999999994</v>
      </c>
      <c r="Y7" s="631">
        <v>73</v>
      </c>
      <c r="Z7" s="310">
        <v>60</v>
      </c>
      <c r="AA7" s="260">
        <v>74</v>
      </c>
      <c r="AB7" s="260">
        <v>72.400000000000006</v>
      </c>
      <c r="AC7" s="260">
        <v>53.66</v>
      </c>
      <c r="AD7" s="268">
        <v>72.77</v>
      </c>
      <c r="AE7" s="631">
        <v>61</v>
      </c>
      <c r="AF7" s="310">
        <v>96</v>
      </c>
      <c r="AG7" s="260">
        <v>58.2</v>
      </c>
      <c r="AH7" s="269">
        <v>66</v>
      </c>
      <c r="AI7" s="670">
        <v>70.16</v>
      </c>
      <c r="AJ7" s="665">
        <v>69.3</v>
      </c>
      <c r="AK7" s="631">
        <v>78</v>
      </c>
      <c r="AL7" s="310">
        <v>65</v>
      </c>
      <c r="AM7" s="260">
        <v>64.069999999999993</v>
      </c>
      <c r="AN7" s="260">
        <v>65.25</v>
      </c>
      <c r="AO7" s="260">
        <v>73</v>
      </c>
      <c r="AP7" s="269">
        <v>56.14</v>
      </c>
      <c r="AQ7" s="631">
        <v>97</v>
      </c>
      <c r="AR7" s="321">
        <v>85</v>
      </c>
      <c r="AS7" s="260">
        <v>69.599999999999994</v>
      </c>
      <c r="AT7" s="260">
        <v>84.6</v>
      </c>
      <c r="AU7" s="260">
        <v>84.5</v>
      </c>
      <c r="AV7" s="269">
        <v>77</v>
      </c>
      <c r="AW7" s="631">
        <v>86</v>
      </c>
      <c r="AX7" s="310">
        <v>73</v>
      </c>
      <c r="AY7" s="260">
        <v>71</v>
      </c>
      <c r="AZ7" s="260">
        <v>77.7</v>
      </c>
      <c r="BA7" s="260">
        <v>61</v>
      </c>
      <c r="BB7" s="269">
        <v>75.5</v>
      </c>
      <c r="BC7" s="631">
        <v>79</v>
      </c>
      <c r="BD7" s="310">
        <v>77</v>
      </c>
      <c r="BE7" s="260">
        <v>73</v>
      </c>
      <c r="BF7" s="260"/>
      <c r="BG7" s="260">
        <v>85.66</v>
      </c>
      <c r="BH7" s="269">
        <v>73.599999999999994</v>
      </c>
      <c r="BI7" s="631"/>
      <c r="BJ7" s="321"/>
      <c r="BK7" s="260"/>
      <c r="BL7" s="260">
        <v>100</v>
      </c>
      <c r="BM7" s="260"/>
      <c r="BN7" s="269"/>
      <c r="BO7" s="631">
        <v>65</v>
      </c>
      <c r="BP7" s="310">
        <v>89</v>
      </c>
      <c r="BQ7" s="260">
        <v>73.180000000000007</v>
      </c>
      <c r="BR7" s="260">
        <v>73.11</v>
      </c>
      <c r="BS7" s="260">
        <v>72.72</v>
      </c>
      <c r="BT7" s="269">
        <v>69.77</v>
      </c>
      <c r="BU7" s="568"/>
      <c r="BV7" s="259"/>
      <c r="BW7" s="260">
        <v>86</v>
      </c>
      <c r="BX7" s="260"/>
      <c r="BY7" s="260"/>
      <c r="BZ7" s="269"/>
      <c r="CA7" s="588"/>
      <c r="CB7" s="568"/>
      <c r="CC7" s="259"/>
      <c r="CD7" s="260"/>
      <c r="CE7" s="260"/>
      <c r="CF7" s="269"/>
      <c r="CG7" s="568">
        <v>76.3</v>
      </c>
      <c r="CH7" s="259">
        <f t="shared" ref="CH7:CH70" si="0">AVERAGE(D7,N7,T7,Z7,AF7,AL7,AR7,AX7,BD7,BJ7,BP7,BV7,CC7)</f>
        <v>75.599999999999994</v>
      </c>
      <c r="CI7" s="260">
        <v>72.18416666666667</v>
      </c>
      <c r="CJ7" s="270">
        <v>77.8</v>
      </c>
      <c r="CK7" s="260">
        <v>72.290000000000006</v>
      </c>
      <c r="CL7" s="268">
        <v>72.12</v>
      </c>
    </row>
    <row r="8" spans="1:90">
      <c r="A8" s="252">
        <v>5</v>
      </c>
      <c r="B8" s="14" t="s">
        <v>98</v>
      </c>
      <c r="C8" s="658">
        <v>82</v>
      </c>
      <c r="D8" s="647">
        <v>79</v>
      </c>
      <c r="E8" s="259">
        <v>79.63</v>
      </c>
      <c r="F8" s="259">
        <v>80.8</v>
      </c>
      <c r="G8" s="259">
        <v>76.66</v>
      </c>
      <c r="H8" s="561">
        <v>77.44</v>
      </c>
      <c r="I8" s="336">
        <v>4.4000000000000004</v>
      </c>
      <c r="J8" s="284">
        <v>4.8499999999999996</v>
      </c>
      <c r="K8" s="340">
        <v>4.67</v>
      </c>
      <c r="L8" s="571">
        <v>4.51</v>
      </c>
      <c r="M8" s="336">
        <v>71</v>
      </c>
      <c r="N8" s="647">
        <v>66</v>
      </c>
      <c r="O8" s="260">
        <v>69.87</v>
      </c>
      <c r="P8" s="260">
        <v>65.36</v>
      </c>
      <c r="Q8" s="260">
        <v>72.790000000000006</v>
      </c>
      <c r="R8" s="268">
        <v>49.07</v>
      </c>
      <c r="S8" s="336">
        <v>72</v>
      </c>
      <c r="T8" s="284">
        <v>77</v>
      </c>
      <c r="U8" s="260">
        <v>73.849999999999994</v>
      </c>
      <c r="V8" s="260">
        <v>70.7</v>
      </c>
      <c r="W8" s="260">
        <v>69.83</v>
      </c>
      <c r="X8" s="269">
        <v>68.22</v>
      </c>
      <c r="Y8" s="631">
        <v>69</v>
      </c>
      <c r="Z8" s="310">
        <v>82</v>
      </c>
      <c r="AA8" s="260">
        <v>79.66</v>
      </c>
      <c r="AB8" s="260">
        <v>56.6</v>
      </c>
      <c r="AC8" s="260">
        <v>71.459999999999994</v>
      </c>
      <c r="AD8" s="268">
        <v>68.27</v>
      </c>
      <c r="AE8" s="631">
        <v>87</v>
      </c>
      <c r="AF8" s="310">
        <v>56</v>
      </c>
      <c r="AG8" s="260">
        <v>72.8</v>
      </c>
      <c r="AH8" s="269">
        <v>72.25</v>
      </c>
      <c r="AI8" s="670">
        <v>73.87</v>
      </c>
      <c r="AJ8" s="665">
        <v>69.849999999999994</v>
      </c>
      <c r="AK8" s="631">
        <v>64</v>
      </c>
      <c r="AL8" s="310">
        <v>59</v>
      </c>
      <c r="AM8" s="260">
        <v>63.92</v>
      </c>
      <c r="AN8" s="260">
        <v>64.63</v>
      </c>
      <c r="AO8" s="260">
        <v>67.349999999999994</v>
      </c>
      <c r="AP8" s="269">
        <v>55.5</v>
      </c>
      <c r="AQ8" s="631">
        <v>84</v>
      </c>
      <c r="AR8" s="321">
        <v>30</v>
      </c>
      <c r="AS8" s="260">
        <v>88</v>
      </c>
      <c r="AT8" s="260">
        <v>66.75</v>
      </c>
      <c r="AU8" s="260">
        <v>83.5</v>
      </c>
      <c r="AV8" s="269">
        <v>69.33</v>
      </c>
      <c r="AW8" s="631">
        <v>73</v>
      </c>
      <c r="AX8" s="310">
        <v>78</v>
      </c>
      <c r="AY8" s="260">
        <v>59.5</v>
      </c>
      <c r="AZ8" s="260">
        <v>63</v>
      </c>
      <c r="BA8" s="260">
        <v>73.400000000000006</v>
      </c>
      <c r="BB8" s="269">
        <v>71.66</v>
      </c>
      <c r="BC8" s="631">
        <v>84</v>
      </c>
      <c r="BD8" s="310">
        <v>76</v>
      </c>
      <c r="BE8" s="260">
        <v>75.25</v>
      </c>
      <c r="BF8" s="260">
        <v>72.66</v>
      </c>
      <c r="BG8" s="260">
        <v>72</v>
      </c>
      <c r="BH8" s="269"/>
      <c r="BI8" s="631"/>
      <c r="BJ8" s="321"/>
      <c r="BK8" s="260">
        <v>64</v>
      </c>
      <c r="BL8" s="260"/>
      <c r="BM8" s="260"/>
      <c r="BN8" s="269"/>
      <c r="BO8" s="631">
        <v>78</v>
      </c>
      <c r="BP8" s="310">
        <v>87</v>
      </c>
      <c r="BQ8" s="260">
        <v>83</v>
      </c>
      <c r="BR8" s="260">
        <v>81.459999999999994</v>
      </c>
      <c r="BS8" s="260">
        <v>80.41</v>
      </c>
      <c r="BT8" s="269">
        <v>72.05</v>
      </c>
      <c r="BU8" s="568"/>
      <c r="BV8" s="259"/>
      <c r="BW8" s="260"/>
      <c r="BX8" s="260"/>
      <c r="BY8" s="260"/>
      <c r="BZ8" s="269"/>
      <c r="CA8" s="588"/>
      <c r="CB8" s="568"/>
      <c r="CC8" s="259"/>
      <c r="CD8" s="260"/>
      <c r="CE8" s="260"/>
      <c r="CF8" s="269"/>
      <c r="CG8" s="568">
        <v>76.400000000000006</v>
      </c>
      <c r="CH8" s="259">
        <f t="shared" si="0"/>
        <v>69</v>
      </c>
      <c r="CI8" s="260">
        <v>73.242499999999993</v>
      </c>
      <c r="CJ8" s="270">
        <v>69.42</v>
      </c>
      <c r="CK8" s="260">
        <v>74.12</v>
      </c>
      <c r="CL8" s="268">
        <v>66.819999999999993</v>
      </c>
    </row>
    <row r="9" spans="1:90">
      <c r="A9" s="252">
        <v>6</v>
      </c>
      <c r="B9" s="14" t="s">
        <v>99</v>
      </c>
      <c r="C9" s="658">
        <v>81</v>
      </c>
      <c r="D9" s="647">
        <v>76</v>
      </c>
      <c r="E9" s="259">
        <v>77.819999999999993</v>
      </c>
      <c r="F9" s="259">
        <v>82.5</v>
      </c>
      <c r="G9" s="259">
        <v>75.36</v>
      </c>
      <c r="H9" s="561">
        <v>76.599999999999994</v>
      </c>
      <c r="I9" s="336">
        <v>4.5</v>
      </c>
      <c r="J9" s="284">
        <v>4.5599999999999996</v>
      </c>
      <c r="K9" s="340">
        <v>4.66</v>
      </c>
      <c r="L9" s="571">
        <v>4.72</v>
      </c>
      <c r="M9" s="336">
        <v>55</v>
      </c>
      <c r="N9" s="647">
        <v>61</v>
      </c>
      <c r="O9" s="260">
        <v>72.33</v>
      </c>
      <c r="P9" s="260">
        <v>67.180000000000007</v>
      </c>
      <c r="Q9" s="260">
        <v>61.7</v>
      </c>
      <c r="R9" s="268">
        <v>51.52</v>
      </c>
      <c r="S9" s="336">
        <v>64</v>
      </c>
      <c r="T9" s="284">
        <v>70</v>
      </c>
      <c r="U9" s="260">
        <v>67.5</v>
      </c>
      <c r="V9" s="260">
        <v>67.92</v>
      </c>
      <c r="W9" s="260">
        <v>66.349999999999994</v>
      </c>
      <c r="X9" s="269">
        <v>65.7</v>
      </c>
      <c r="Y9" s="631">
        <v>78</v>
      </c>
      <c r="Z9" s="310">
        <v>67</v>
      </c>
      <c r="AA9" s="260">
        <v>61.8</v>
      </c>
      <c r="AB9" s="260">
        <v>68.75</v>
      </c>
      <c r="AC9" s="260">
        <v>64.5</v>
      </c>
      <c r="AD9" s="268">
        <v>53</v>
      </c>
      <c r="AE9" s="631">
        <v>64</v>
      </c>
      <c r="AF9" s="310">
        <v>46</v>
      </c>
      <c r="AG9" s="260">
        <v>77</v>
      </c>
      <c r="AH9" s="269">
        <v>61</v>
      </c>
      <c r="AI9" s="670">
        <v>65</v>
      </c>
      <c r="AJ9" s="665">
        <v>68.5</v>
      </c>
      <c r="AK9" s="631">
        <v>55</v>
      </c>
      <c r="AL9" s="310">
        <v>55</v>
      </c>
      <c r="AM9" s="260">
        <v>64</v>
      </c>
      <c r="AN9" s="260">
        <v>57</v>
      </c>
      <c r="AO9" s="260">
        <v>56.8</v>
      </c>
      <c r="AP9" s="269">
        <v>54.8</v>
      </c>
      <c r="AQ9" s="631">
        <v>87</v>
      </c>
      <c r="AR9" s="321">
        <v>48</v>
      </c>
      <c r="AS9" s="260">
        <v>70</v>
      </c>
      <c r="AT9" s="260">
        <v>61</v>
      </c>
      <c r="AU9" s="260">
        <v>80</v>
      </c>
      <c r="AV9" s="269">
        <v>57</v>
      </c>
      <c r="AW9" s="631">
        <v>69</v>
      </c>
      <c r="AX9" s="310">
        <v>50</v>
      </c>
      <c r="AY9" s="260">
        <v>73</v>
      </c>
      <c r="AZ9" s="260">
        <v>65.5</v>
      </c>
      <c r="BA9" s="260">
        <v>54</v>
      </c>
      <c r="BB9" s="269">
        <v>63.5</v>
      </c>
      <c r="BC9" s="631"/>
      <c r="BD9" s="310">
        <v>67</v>
      </c>
      <c r="BE9" s="260">
        <v>66</v>
      </c>
      <c r="BF9" s="260"/>
      <c r="BG9" s="260"/>
      <c r="BH9" s="269">
        <v>80.5</v>
      </c>
      <c r="BI9" s="631">
        <v>57</v>
      </c>
      <c r="BJ9" s="321">
        <v>64</v>
      </c>
      <c r="BK9" s="260"/>
      <c r="BL9" s="260"/>
      <c r="BM9" s="260"/>
      <c r="BN9" s="269"/>
      <c r="BO9" s="631">
        <v>75</v>
      </c>
      <c r="BP9" s="310">
        <v>78</v>
      </c>
      <c r="BQ9" s="260">
        <v>66.25</v>
      </c>
      <c r="BR9" s="260">
        <v>84.5</v>
      </c>
      <c r="BS9" s="260">
        <v>82</v>
      </c>
      <c r="BT9" s="269">
        <v>82</v>
      </c>
      <c r="BU9" s="568"/>
      <c r="BV9" s="259"/>
      <c r="BW9" s="260"/>
      <c r="BX9" s="260"/>
      <c r="BY9" s="260"/>
      <c r="BZ9" s="269"/>
      <c r="CA9" s="588"/>
      <c r="CB9" s="568"/>
      <c r="CC9" s="259"/>
      <c r="CD9" s="260"/>
      <c r="CE9" s="260"/>
      <c r="CF9" s="269"/>
      <c r="CG9" s="568">
        <v>68.599999999999994</v>
      </c>
      <c r="CH9" s="259">
        <f t="shared" si="0"/>
        <v>62</v>
      </c>
      <c r="CI9" s="260">
        <v>69.446363636363643</v>
      </c>
      <c r="CJ9" s="270">
        <v>68.37</v>
      </c>
      <c r="CK9" s="260">
        <v>67.3</v>
      </c>
      <c r="CL9" s="268">
        <v>65.31</v>
      </c>
    </row>
    <row r="10" spans="1:90">
      <c r="A10" s="252">
        <v>7</v>
      </c>
      <c r="B10" s="16" t="s">
        <v>100</v>
      </c>
      <c r="C10" s="336">
        <v>77</v>
      </c>
      <c r="D10" s="648">
        <v>75</v>
      </c>
      <c r="E10" s="260">
        <v>81.34</v>
      </c>
      <c r="F10" s="260">
        <v>79</v>
      </c>
      <c r="G10" s="260">
        <v>77.34</v>
      </c>
      <c r="H10" s="269">
        <v>80.09</v>
      </c>
      <c r="I10" s="336">
        <v>4.5</v>
      </c>
      <c r="J10" s="284">
        <v>4.42</v>
      </c>
      <c r="K10" s="341">
        <v>4.6900000000000004</v>
      </c>
      <c r="L10" s="572">
        <v>4.9000000000000004</v>
      </c>
      <c r="M10" s="336">
        <v>60</v>
      </c>
      <c r="N10" s="648">
        <v>58</v>
      </c>
      <c r="O10" s="260">
        <v>59.38</v>
      </c>
      <c r="P10" s="260">
        <v>56.85</v>
      </c>
      <c r="Q10" s="260">
        <v>57.83</v>
      </c>
      <c r="R10" s="268">
        <v>60</v>
      </c>
      <c r="S10" s="336">
        <v>70</v>
      </c>
      <c r="T10" s="284">
        <v>66</v>
      </c>
      <c r="U10" s="260">
        <v>71.06</v>
      </c>
      <c r="V10" s="260">
        <v>63.33</v>
      </c>
      <c r="W10" s="260">
        <v>72.569999999999993</v>
      </c>
      <c r="X10" s="269">
        <v>74.73</v>
      </c>
      <c r="Y10" s="631">
        <v>66</v>
      </c>
      <c r="Z10" s="310">
        <v>73</v>
      </c>
      <c r="AA10" s="260">
        <v>62</v>
      </c>
      <c r="AB10" s="260">
        <v>61.36</v>
      </c>
      <c r="AC10" s="260">
        <v>72.5</v>
      </c>
      <c r="AD10" s="268">
        <v>61.66</v>
      </c>
      <c r="AE10" s="631">
        <v>63</v>
      </c>
      <c r="AF10" s="310">
        <v>58</v>
      </c>
      <c r="AG10" s="260">
        <v>86</v>
      </c>
      <c r="AH10" s="269">
        <v>81</v>
      </c>
      <c r="AI10" s="670">
        <v>73</v>
      </c>
      <c r="AJ10" s="665">
        <v>79.400000000000006</v>
      </c>
      <c r="AK10" s="631">
        <v>83</v>
      </c>
      <c r="AL10" s="310">
        <v>58</v>
      </c>
      <c r="AM10" s="260">
        <v>54</v>
      </c>
      <c r="AN10" s="260">
        <v>52.6</v>
      </c>
      <c r="AO10" s="260">
        <v>57.6</v>
      </c>
      <c r="AP10" s="269">
        <v>47.33</v>
      </c>
      <c r="AQ10" s="631">
        <v>70</v>
      </c>
      <c r="AR10" s="321">
        <v>53</v>
      </c>
      <c r="AS10" s="260">
        <v>90</v>
      </c>
      <c r="AT10" s="260"/>
      <c r="AU10" s="260">
        <v>63.83</v>
      </c>
      <c r="AV10" s="269">
        <v>67.5</v>
      </c>
      <c r="AW10" s="631">
        <v>62</v>
      </c>
      <c r="AX10" s="310">
        <v>37</v>
      </c>
      <c r="AY10" s="260">
        <v>47.66</v>
      </c>
      <c r="AZ10" s="260"/>
      <c r="BA10" s="260">
        <v>58.66</v>
      </c>
      <c r="BB10" s="269">
        <v>58.83</v>
      </c>
      <c r="BC10" s="631"/>
      <c r="BD10" s="310">
        <v>67</v>
      </c>
      <c r="BE10" s="260">
        <v>78</v>
      </c>
      <c r="BF10" s="260"/>
      <c r="BG10" s="260"/>
      <c r="BH10" s="269"/>
      <c r="BI10" s="631">
        <v>63</v>
      </c>
      <c r="BJ10" s="321"/>
      <c r="BK10" s="260"/>
      <c r="BL10" s="260"/>
      <c r="BM10" s="260"/>
      <c r="BN10" s="269">
        <v>87</v>
      </c>
      <c r="BO10" s="631">
        <v>63</v>
      </c>
      <c r="BP10" s="310">
        <v>74</v>
      </c>
      <c r="BQ10" s="260">
        <v>69.87</v>
      </c>
      <c r="BR10" s="260">
        <v>68.66</v>
      </c>
      <c r="BS10" s="260">
        <v>91.66</v>
      </c>
      <c r="BT10" s="269">
        <v>59</v>
      </c>
      <c r="BU10" s="568"/>
      <c r="BV10" s="260"/>
      <c r="BW10" s="260"/>
      <c r="BX10" s="260"/>
      <c r="BY10" s="260"/>
      <c r="BZ10" s="269"/>
      <c r="CA10" s="588"/>
      <c r="CB10" s="568"/>
      <c r="CC10" s="260"/>
      <c r="CD10" s="260"/>
      <c r="CE10" s="260"/>
      <c r="CF10" s="269"/>
      <c r="CG10" s="568">
        <v>67.7</v>
      </c>
      <c r="CH10" s="259">
        <f t="shared" si="0"/>
        <v>61.9</v>
      </c>
      <c r="CI10" s="260">
        <v>69.583636363636359</v>
      </c>
      <c r="CJ10" s="270">
        <v>66.11</v>
      </c>
      <c r="CK10" s="260">
        <v>69.44</v>
      </c>
      <c r="CL10" s="268">
        <v>67.55</v>
      </c>
    </row>
    <row r="11" spans="1:90">
      <c r="A11" s="252">
        <v>8</v>
      </c>
      <c r="B11" s="14" t="s">
        <v>101</v>
      </c>
      <c r="C11" s="658">
        <v>80</v>
      </c>
      <c r="D11" s="647">
        <v>74</v>
      </c>
      <c r="E11" s="259">
        <v>82.69</v>
      </c>
      <c r="F11" s="259">
        <v>85.13</v>
      </c>
      <c r="G11" s="259">
        <v>77.87</v>
      </c>
      <c r="H11" s="561">
        <v>76.900000000000006</v>
      </c>
      <c r="I11" s="336">
        <v>4.5999999999999996</v>
      </c>
      <c r="J11" s="284">
        <v>4.6399999999999997</v>
      </c>
      <c r="K11" s="340">
        <v>5</v>
      </c>
      <c r="L11" s="571">
        <v>4.95</v>
      </c>
      <c r="M11" s="336">
        <v>60</v>
      </c>
      <c r="N11" s="647">
        <v>65</v>
      </c>
      <c r="O11" s="260">
        <v>75</v>
      </c>
      <c r="P11" s="260">
        <v>66.11</v>
      </c>
      <c r="Q11" s="260">
        <v>63.7</v>
      </c>
      <c r="R11" s="268">
        <v>57.96</v>
      </c>
      <c r="S11" s="336">
        <v>72</v>
      </c>
      <c r="T11" s="284">
        <v>67</v>
      </c>
      <c r="U11" s="260">
        <v>79.38</v>
      </c>
      <c r="V11" s="260">
        <v>67.09</v>
      </c>
      <c r="W11" s="260">
        <v>73.150000000000006</v>
      </c>
      <c r="X11" s="269">
        <v>69.599999999999994</v>
      </c>
      <c r="Y11" s="631">
        <v>83</v>
      </c>
      <c r="Z11" s="310">
        <v>69</v>
      </c>
      <c r="AA11" s="260">
        <v>78.709999999999994</v>
      </c>
      <c r="AB11" s="260">
        <v>73</v>
      </c>
      <c r="AC11" s="260">
        <v>77.16</v>
      </c>
      <c r="AD11" s="268">
        <v>71.25</v>
      </c>
      <c r="AE11" s="631">
        <v>60</v>
      </c>
      <c r="AF11" s="310">
        <v>70</v>
      </c>
      <c r="AG11" s="260">
        <v>68.5</v>
      </c>
      <c r="AH11" s="269">
        <v>69.400000000000006</v>
      </c>
      <c r="AI11" s="670">
        <v>69.5</v>
      </c>
      <c r="AJ11" s="665">
        <v>69</v>
      </c>
      <c r="AK11" s="631">
        <v>72</v>
      </c>
      <c r="AL11" s="310">
        <v>67</v>
      </c>
      <c r="AM11" s="260">
        <v>71.33</v>
      </c>
      <c r="AN11" s="260">
        <v>54.5</v>
      </c>
      <c r="AO11" s="260">
        <v>60.33</v>
      </c>
      <c r="AP11" s="269">
        <v>59.47</v>
      </c>
      <c r="AQ11" s="631">
        <v>54</v>
      </c>
      <c r="AR11" s="321">
        <v>14</v>
      </c>
      <c r="AS11" s="260">
        <v>61.66</v>
      </c>
      <c r="AT11" s="260">
        <v>84.6</v>
      </c>
      <c r="AU11" s="260">
        <v>66.599999999999994</v>
      </c>
      <c r="AV11" s="269">
        <v>56.66</v>
      </c>
      <c r="AW11" s="631">
        <v>41</v>
      </c>
      <c r="AX11" s="310"/>
      <c r="AY11" s="260">
        <v>58.2</v>
      </c>
      <c r="AZ11" s="260">
        <v>66.400000000000006</v>
      </c>
      <c r="BA11" s="260">
        <v>54.6</v>
      </c>
      <c r="BB11" s="269">
        <v>48</v>
      </c>
      <c r="BC11" s="631">
        <v>68</v>
      </c>
      <c r="BD11" s="310">
        <v>70</v>
      </c>
      <c r="BE11" s="260">
        <v>76</v>
      </c>
      <c r="BF11" s="260">
        <v>64</v>
      </c>
      <c r="BG11" s="260"/>
      <c r="BH11" s="269">
        <v>88</v>
      </c>
      <c r="BI11" s="631"/>
      <c r="BJ11" s="321"/>
      <c r="BK11" s="260">
        <v>92</v>
      </c>
      <c r="BL11" s="260"/>
      <c r="BM11" s="260"/>
      <c r="BN11" s="269"/>
      <c r="BO11" s="631">
        <v>64</v>
      </c>
      <c r="BP11" s="310">
        <v>59</v>
      </c>
      <c r="BQ11" s="260">
        <v>82</v>
      </c>
      <c r="BR11" s="260">
        <v>86.5</v>
      </c>
      <c r="BS11" s="260">
        <v>73</v>
      </c>
      <c r="BT11" s="269">
        <v>72</v>
      </c>
      <c r="BU11" s="568"/>
      <c r="BV11" s="259"/>
      <c r="BW11" s="260"/>
      <c r="BX11" s="260"/>
      <c r="BY11" s="260"/>
      <c r="BZ11" s="269"/>
      <c r="CA11" s="588"/>
      <c r="CB11" s="568"/>
      <c r="CC11" s="259"/>
      <c r="CD11" s="260"/>
      <c r="CE11" s="260"/>
      <c r="CF11" s="269"/>
      <c r="CG11" s="568">
        <v>65.400000000000006</v>
      </c>
      <c r="CH11" s="259">
        <f t="shared" si="0"/>
        <v>61.666666666666664</v>
      </c>
      <c r="CI11" s="260">
        <v>74.402727272727276</v>
      </c>
      <c r="CJ11" s="270">
        <v>71.67</v>
      </c>
      <c r="CK11" s="260">
        <v>68.430000000000007</v>
      </c>
      <c r="CL11" s="268">
        <v>66.88</v>
      </c>
    </row>
    <row r="12" spans="1:90">
      <c r="A12" s="252">
        <v>9</v>
      </c>
      <c r="B12" s="14" t="s">
        <v>102</v>
      </c>
      <c r="C12" s="658">
        <v>76</v>
      </c>
      <c r="D12" s="647">
        <v>79</v>
      </c>
      <c r="E12" s="259">
        <v>83.08</v>
      </c>
      <c r="F12" s="259">
        <v>82.06</v>
      </c>
      <c r="G12" s="259">
        <v>73.06</v>
      </c>
      <c r="H12" s="561">
        <v>83.94</v>
      </c>
      <c r="I12" s="336">
        <v>4.5</v>
      </c>
      <c r="J12" s="284">
        <v>4.7699999999999996</v>
      </c>
      <c r="K12" s="340">
        <v>4.5999999999999996</v>
      </c>
      <c r="L12" s="571">
        <v>4.8600000000000003</v>
      </c>
      <c r="M12" s="336">
        <v>60</v>
      </c>
      <c r="N12" s="647">
        <v>58</v>
      </c>
      <c r="O12" s="260">
        <v>74.23</v>
      </c>
      <c r="P12" s="260">
        <v>70.64</v>
      </c>
      <c r="Q12" s="260">
        <v>62.86</v>
      </c>
      <c r="R12" s="268">
        <v>65.02</v>
      </c>
      <c r="S12" s="336">
        <v>65</v>
      </c>
      <c r="T12" s="284">
        <v>71</v>
      </c>
      <c r="U12" s="260">
        <v>77.599999999999994</v>
      </c>
      <c r="V12" s="260">
        <v>68.23</v>
      </c>
      <c r="W12" s="260">
        <v>63</v>
      </c>
      <c r="X12" s="269">
        <v>70.099999999999994</v>
      </c>
      <c r="Y12" s="631">
        <v>63</v>
      </c>
      <c r="Z12" s="310">
        <v>63</v>
      </c>
      <c r="AA12" s="260">
        <v>60.61</v>
      </c>
      <c r="AB12" s="260">
        <v>65</v>
      </c>
      <c r="AC12" s="260">
        <v>62.66</v>
      </c>
      <c r="AD12" s="268">
        <v>69.88</v>
      </c>
      <c r="AE12" s="631"/>
      <c r="AF12" s="310">
        <v>73</v>
      </c>
      <c r="AG12" s="260">
        <v>74</v>
      </c>
      <c r="AH12" s="269">
        <v>74.25</v>
      </c>
      <c r="AI12" s="670">
        <v>74.28</v>
      </c>
      <c r="AJ12" s="665">
        <v>69</v>
      </c>
      <c r="AK12" s="631">
        <v>78</v>
      </c>
      <c r="AL12" s="310">
        <v>55</v>
      </c>
      <c r="AM12" s="260">
        <v>73.09</v>
      </c>
      <c r="AN12" s="260">
        <v>70.14</v>
      </c>
      <c r="AO12" s="260">
        <v>62.8</v>
      </c>
      <c r="AP12" s="269">
        <v>67.900000000000006</v>
      </c>
      <c r="AQ12" s="631">
        <v>77</v>
      </c>
      <c r="AR12" s="321">
        <v>77</v>
      </c>
      <c r="AS12" s="260">
        <v>75.88</v>
      </c>
      <c r="AT12" s="260">
        <v>73.81</v>
      </c>
      <c r="AU12" s="260">
        <v>65.099999999999994</v>
      </c>
      <c r="AV12" s="269">
        <v>77.72</v>
      </c>
      <c r="AW12" s="631">
        <v>69</v>
      </c>
      <c r="AX12" s="310">
        <v>65</v>
      </c>
      <c r="AY12" s="260">
        <v>70.400000000000006</v>
      </c>
      <c r="AZ12" s="260">
        <v>69.31</v>
      </c>
      <c r="BA12" s="260">
        <v>64.849999999999994</v>
      </c>
      <c r="BB12" s="269">
        <v>79.5</v>
      </c>
      <c r="BC12" s="631">
        <v>67</v>
      </c>
      <c r="BD12" s="310">
        <v>53</v>
      </c>
      <c r="BE12" s="260">
        <v>79</v>
      </c>
      <c r="BF12" s="260">
        <v>75.599999999999994</v>
      </c>
      <c r="BG12" s="260">
        <v>79.900000000000006</v>
      </c>
      <c r="BH12" s="269">
        <v>80.599999999999994</v>
      </c>
      <c r="BI12" s="631">
        <v>60</v>
      </c>
      <c r="BJ12" s="321">
        <v>39</v>
      </c>
      <c r="BK12" s="260">
        <v>76</v>
      </c>
      <c r="BL12" s="260"/>
      <c r="BM12" s="260">
        <v>67</v>
      </c>
      <c r="BN12" s="269">
        <v>79.5</v>
      </c>
      <c r="BO12" s="631">
        <v>68</v>
      </c>
      <c r="BP12" s="310">
        <v>84</v>
      </c>
      <c r="BQ12" s="260">
        <v>76.349999999999994</v>
      </c>
      <c r="BR12" s="260">
        <v>70</v>
      </c>
      <c r="BS12" s="260">
        <v>79.8</v>
      </c>
      <c r="BT12" s="269">
        <v>76</v>
      </c>
      <c r="BU12" s="568"/>
      <c r="BV12" s="259"/>
      <c r="BW12" s="260"/>
      <c r="BX12" s="260"/>
      <c r="BY12" s="260"/>
      <c r="BZ12" s="269"/>
      <c r="CA12" s="588"/>
      <c r="CB12" s="568"/>
      <c r="CC12" s="259"/>
      <c r="CD12" s="260">
        <v>77</v>
      </c>
      <c r="CE12" s="260">
        <v>100</v>
      </c>
      <c r="CF12" s="269">
        <v>79</v>
      </c>
      <c r="CG12" s="568">
        <v>68.3</v>
      </c>
      <c r="CH12" s="259">
        <f t="shared" si="0"/>
        <v>65.181818181818187</v>
      </c>
      <c r="CI12" s="260">
        <v>74.745384615384623</v>
      </c>
      <c r="CJ12" s="270">
        <v>74.45</v>
      </c>
      <c r="CK12" s="260">
        <v>68.66</v>
      </c>
      <c r="CL12" s="268">
        <v>74.84</v>
      </c>
    </row>
    <row r="13" spans="1:90">
      <c r="A13" s="252">
        <v>10</v>
      </c>
      <c r="B13" s="14" t="s">
        <v>103</v>
      </c>
      <c r="C13" s="658">
        <v>84</v>
      </c>
      <c r="D13" s="647">
        <v>74</v>
      </c>
      <c r="E13" s="259">
        <v>73.97</v>
      </c>
      <c r="F13" s="259">
        <v>79.260000000000005</v>
      </c>
      <c r="G13" s="259">
        <v>79.27</v>
      </c>
      <c r="H13" s="561">
        <v>77.180000000000007</v>
      </c>
      <c r="I13" s="336">
        <v>4.3</v>
      </c>
      <c r="J13" s="284">
        <v>4.5</v>
      </c>
      <c r="K13" s="340">
        <v>4.4400000000000004</v>
      </c>
      <c r="L13" s="571">
        <v>4.68</v>
      </c>
      <c r="M13" s="336">
        <v>64</v>
      </c>
      <c r="N13" s="647">
        <v>60</v>
      </c>
      <c r="O13" s="260">
        <v>56</v>
      </c>
      <c r="P13" s="260">
        <v>62.54</v>
      </c>
      <c r="Q13" s="260">
        <v>65.34</v>
      </c>
      <c r="R13" s="268">
        <v>55.69</v>
      </c>
      <c r="S13" s="336">
        <v>66</v>
      </c>
      <c r="T13" s="284">
        <v>68</v>
      </c>
      <c r="U13" s="260">
        <v>64.709999999999994</v>
      </c>
      <c r="V13" s="260">
        <v>77.81</v>
      </c>
      <c r="W13" s="260">
        <v>77.14</v>
      </c>
      <c r="X13" s="269">
        <v>69.7</v>
      </c>
      <c r="Y13" s="631">
        <v>67</v>
      </c>
      <c r="Z13" s="310">
        <v>63</v>
      </c>
      <c r="AA13" s="260">
        <v>51.8</v>
      </c>
      <c r="AB13" s="260">
        <v>66.33</v>
      </c>
      <c r="AC13" s="260">
        <v>69.459999999999994</v>
      </c>
      <c r="AD13" s="268">
        <v>56.8</v>
      </c>
      <c r="AE13" s="631">
        <v>78</v>
      </c>
      <c r="AF13" s="310">
        <v>56</v>
      </c>
      <c r="AG13" s="260">
        <v>83.5</v>
      </c>
      <c r="AH13" s="269">
        <v>65.5</v>
      </c>
      <c r="AI13" s="670">
        <v>67.42</v>
      </c>
      <c r="AJ13" s="665">
        <v>67</v>
      </c>
      <c r="AK13" s="631">
        <v>69</v>
      </c>
      <c r="AL13" s="310">
        <v>51</v>
      </c>
      <c r="AM13" s="260">
        <v>53.87</v>
      </c>
      <c r="AN13" s="260">
        <v>62.27</v>
      </c>
      <c r="AO13" s="260">
        <v>58.57</v>
      </c>
      <c r="AP13" s="269">
        <v>52.25</v>
      </c>
      <c r="AQ13" s="631">
        <v>61</v>
      </c>
      <c r="AR13" s="321">
        <v>61</v>
      </c>
      <c r="AS13" s="260">
        <v>60</v>
      </c>
      <c r="AT13" s="260">
        <v>50.5</v>
      </c>
      <c r="AU13" s="260">
        <v>73.400000000000006</v>
      </c>
      <c r="AV13" s="269">
        <v>74.2</v>
      </c>
      <c r="AW13" s="631">
        <v>62</v>
      </c>
      <c r="AX13" s="310">
        <v>49</v>
      </c>
      <c r="AY13" s="260">
        <v>65.66</v>
      </c>
      <c r="AZ13" s="260">
        <v>72</v>
      </c>
      <c r="BA13" s="260">
        <v>65</v>
      </c>
      <c r="BB13" s="269">
        <v>74.77</v>
      </c>
      <c r="BC13" s="631">
        <v>77</v>
      </c>
      <c r="BD13" s="310">
        <v>73</v>
      </c>
      <c r="BE13" s="260">
        <v>60</v>
      </c>
      <c r="BF13" s="260">
        <v>62.28</v>
      </c>
      <c r="BG13" s="260">
        <v>71.25</v>
      </c>
      <c r="BH13" s="269"/>
      <c r="BI13" s="631"/>
      <c r="BJ13" s="321"/>
      <c r="BK13" s="260"/>
      <c r="BL13" s="260"/>
      <c r="BM13" s="260"/>
      <c r="BN13" s="269"/>
      <c r="BO13" s="631">
        <v>77</v>
      </c>
      <c r="BP13" s="310">
        <v>75</v>
      </c>
      <c r="BQ13" s="260">
        <v>78.599999999999994</v>
      </c>
      <c r="BR13" s="260">
        <v>79.83</v>
      </c>
      <c r="BS13" s="260">
        <v>85.85</v>
      </c>
      <c r="BT13" s="269">
        <v>73.599999999999994</v>
      </c>
      <c r="BU13" s="568"/>
      <c r="BV13" s="259"/>
      <c r="BW13" s="260"/>
      <c r="BX13" s="260"/>
      <c r="BY13" s="260"/>
      <c r="BZ13" s="269"/>
      <c r="CA13" s="588"/>
      <c r="CB13" s="568"/>
      <c r="CC13" s="259"/>
      <c r="CD13" s="260"/>
      <c r="CE13" s="260"/>
      <c r="CF13" s="269"/>
      <c r="CG13" s="568">
        <v>70.5</v>
      </c>
      <c r="CH13" s="259">
        <f t="shared" si="0"/>
        <v>63</v>
      </c>
      <c r="CI13" s="260">
        <v>65.085454545454553</v>
      </c>
      <c r="CJ13" s="270">
        <v>67.83</v>
      </c>
      <c r="CK13" s="260">
        <v>71.27</v>
      </c>
      <c r="CL13" s="268">
        <v>66.790000000000006</v>
      </c>
    </row>
    <row r="14" spans="1:90">
      <c r="A14" s="252">
        <v>11</v>
      </c>
      <c r="B14" s="14" t="s">
        <v>104</v>
      </c>
      <c r="C14" s="658">
        <v>79</v>
      </c>
      <c r="D14" s="647">
        <v>75</v>
      </c>
      <c r="E14" s="259">
        <v>80.97</v>
      </c>
      <c r="F14" s="259">
        <v>79.72</v>
      </c>
      <c r="G14" s="259">
        <v>82.45</v>
      </c>
      <c r="H14" s="561">
        <v>77.8</v>
      </c>
      <c r="I14" s="336">
        <v>4.7</v>
      </c>
      <c r="J14" s="284">
        <v>4.3</v>
      </c>
      <c r="K14" s="340">
        <v>4.78</v>
      </c>
      <c r="L14" s="571">
        <v>4.66</v>
      </c>
      <c r="M14" s="336">
        <v>68</v>
      </c>
      <c r="N14" s="647">
        <v>66</v>
      </c>
      <c r="O14" s="260">
        <v>67</v>
      </c>
      <c r="P14" s="260">
        <v>66.040000000000006</v>
      </c>
      <c r="Q14" s="260">
        <v>70.52</v>
      </c>
      <c r="R14" s="268">
        <v>61.71</v>
      </c>
      <c r="S14" s="336">
        <v>70</v>
      </c>
      <c r="T14" s="284">
        <v>75</v>
      </c>
      <c r="U14" s="260">
        <v>72.3</v>
      </c>
      <c r="V14" s="260">
        <v>68.72</v>
      </c>
      <c r="W14" s="260">
        <v>73.14</v>
      </c>
      <c r="X14" s="269">
        <v>74.959999999999994</v>
      </c>
      <c r="Y14" s="631">
        <v>78</v>
      </c>
      <c r="Z14" s="310">
        <v>77</v>
      </c>
      <c r="AA14" s="260">
        <v>76.42</v>
      </c>
      <c r="AB14" s="260">
        <v>70.06</v>
      </c>
      <c r="AC14" s="260">
        <v>69.900000000000006</v>
      </c>
      <c r="AD14" s="268">
        <v>66.3</v>
      </c>
      <c r="AE14" s="631">
        <v>67</v>
      </c>
      <c r="AF14" s="310"/>
      <c r="AG14" s="260">
        <v>72.599999999999994</v>
      </c>
      <c r="AH14" s="269">
        <v>71.5</v>
      </c>
      <c r="AI14" s="670">
        <v>72</v>
      </c>
      <c r="AJ14" s="665">
        <v>69</v>
      </c>
      <c r="AK14" s="631">
        <v>71</v>
      </c>
      <c r="AL14" s="310">
        <v>70</v>
      </c>
      <c r="AM14" s="260">
        <v>70.430000000000007</v>
      </c>
      <c r="AN14" s="260">
        <v>67.209999999999994</v>
      </c>
      <c r="AO14" s="260">
        <v>78.36</v>
      </c>
      <c r="AP14" s="269">
        <v>63.88</v>
      </c>
      <c r="AQ14" s="631">
        <v>74</v>
      </c>
      <c r="AR14" s="321">
        <v>83</v>
      </c>
      <c r="AS14" s="260">
        <v>91</v>
      </c>
      <c r="AT14" s="260">
        <v>62.17</v>
      </c>
      <c r="AU14" s="260">
        <v>63</v>
      </c>
      <c r="AV14" s="269">
        <v>63</v>
      </c>
      <c r="AW14" s="631">
        <v>66</v>
      </c>
      <c r="AX14" s="310">
        <v>79</v>
      </c>
      <c r="AY14" s="260">
        <v>73.25</v>
      </c>
      <c r="AZ14" s="260">
        <v>60.93</v>
      </c>
      <c r="BA14" s="260">
        <v>55</v>
      </c>
      <c r="BB14" s="269">
        <v>61</v>
      </c>
      <c r="BC14" s="631">
        <v>70</v>
      </c>
      <c r="BD14" s="310">
        <v>63</v>
      </c>
      <c r="BE14" s="260">
        <v>70</v>
      </c>
      <c r="BF14" s="260">
        <v>76.75</v>
      </c>
      <c r="BG14" s="260">
        <v>83.71</v>
      </c>
      <c r="BH14" s="269">
        <v>78</v>
      </c>
      <c r="BI14" s="631">
        <v>44</v>
      </c>
      <c r="BJ14" s="321">
        <v>65</v>
      </c>
      <c r="BK14" s="260"/>
      <c r="BL14" s="260">
        <v>77</v>
      </c>
      <c r="BM14" s="260">
        <v>73.400000000000006</v>
      </c>
      <c r="BN14" s="269"/>
      <c r="BO14" s="631">
        <v>76</v>
      </c>
      <c r="BP14" s="310">
        <v>70</v>
      </c>
      <c r="BQ14" s="260">
        <v>77.44</v>
      </c>
      <c r="BR14" s="260">
        <v>81.25</v>
      </c>
      <c r="BS14" s="260">
        <v>80.55</v>
      </c>
      <c r="BT14" s="269">
        <v>74.400000000000006</v>
      </c>
      <c r="BU14" s="568"/>
      <c r="BV14" s="259"/>
      <c r="BW14" s="260"/>
      <c r="BX14" s="260"/>
      <c r="BY14" s="260"/>
      <c r="BZ14" s="269"/>
      <c r="CA14" s="588"/>
      <c r="CB14" s="568"/>
      <c r="CC14" s="259"/>
      <c r="CD14" s="260"/>
      <c r="CE14" s="260"/>
      <c r="CF14" s="269"/>
      <c r="CG14" s="568">
        <v>69.36363636363636</v>
      </c>
      <c r="CH14" s="259">
        <f t="shared" si="0"/>
        <v>72.3</v>
      </c>
      <c r="CI14" s="260">
        <v>74.767272727272726</v>
      </c>
      <c r="CJ14" s="270">
        <v>71.03</v>
      </c>
      <c r="CK14" s="260">
        <v>72.91</v>
      </c>
      <c r="CL14" s="268">
        <v>69.004999999999995</v>
      </c>
    </row>
    <row r="15" spans="1:90">
      <c r="A15" s="252">
        <v>12</v>
      </c>
      <c r="B15" s="14" t="s">
        <v>105</v>
      </c>
      <c r="C15" s="658">
        <v>83</v>
      </c>
      <c r="D15" s="647">
        <v>81</v>
      </c>
      <c r="E15" s="259">
        <v>85</v>
      </c>
      <c r="F15" s="259">
        <v>84.09</v>
      </c>
      <c r="G15" s="259">
        <v>81.260000000000005</v>
      </c>
      <c r="H15" s="561">
        <v>82.28</v>
      </c>
      <c r="I15" s="336">
        <v>4.8</v>
      </c>
      <c r="J15" s="284">
        <v>4.74</v>
      </c>
      <c r="K15" s="340">
        <v>4.58</v>
      </c>
      <c r="L15" s="571">
        <v>4.74</v>
      </c>
      <c r="M15" s="336">
        <v>69</v>
      </c>
      <c r="N15" s="647">
        <v>72</v>
      </c>
      <c r="O15" s="260">
        <v>70.400000000000006</v>
      </c>
      <c r="P15" s="260">
        <v>68.84</v>
      </c>
      <c r="Q15" s="260">
        <v>72.650000000000006</v>
      </c>
      <c r="R15" s="268">
        <v>66.849999999999994</v>
      </c>
      <c r="S15" s="336">
        <v>71</v>
      </c>
      <c r="T15" s="284">
        <v>83</v>
      </c>
      <c r="U15" s="260">
        <v>78.510000000000005</v>
      </c>
      <c r="V15" s="260">
        <v>80.16</v>
      </c>
      <c r="W15" s="260">
        <v>75</v>
      </c>
      <c r="X15" s="269">
        <v>77.16</v>
      </c>
      <c r="Y15" s="631">
        <v>73</v>
      </c>
      <c r="Z15" s="310">
        <v>79</v>
      </c>
      <c r="AA15" s="260">
        <v>74.569999999999993</v>
      </c>
      <c r="AB15" s="260">
        <v>82.62</v>
      </c>
      <c r="AC15" s="260">
        <v>82.62</v>
      </c>
      <c r="AD15" s="268">
        <v>70</v>
      </c>
      <c r="AE15" s="631">
        <v>66</v>
      </c>
      <c r="AF15" s="310">
        <v>76</v>
      </c>
      <c r="AG15" s="260">
        <v>78.400000000000006</v>
      </c>
      <c r="AH15" s="269">
        <v>70.66</v>
      </c>
      <c r="AI15" s="670">
        <v>93.66</v>
      </c>
      <c r="AJ15" s="665">
        <v>63</v>
      </c>
      <c r="AK15" s="638">
        <v>75</v>
      </c>
      <c r="AL15" s="635">
        <v>80</v>
      </c>
      <c r="AM15" s="272">
        <v>70.58</v>
      </c>
      <c r="AN15" s="260">
        <v>73.8</v>
      </c>
      <c r="AO15" s="260">
        <v>76.66</v>
      </c>
      <c r="AP15" s="269">
        <v>63.4</v>
      </c>
      <c r="AQ15" s="631">
        <v>61</v>
      </c>
      <c r="AR15" s="321">
        <v>74</v>
      </c>
      <c r="AS15" s="260">
        <v>64.540000000000006</v>
      </c>
      <c r="AT15" s="260">
        <v>66.28</v>
      </c>
      <c r="AU15" s="260">
        <v>65.099999999999994</v>
      </c>
      <c r="AV15" s="269">
        <v>70.63</v>
      </c>
      <c r="AW15" s="631">
        <v>58</v>
      </c>
      <c r="AX15" s="310">
        <v>80</v>
      </c>
      <c r="AY15" s="260">
        <v>71</v>
      </c>
      <c r="AZ15" s="260">
        <v>74.599999999999994</v>
      </c>
      <c r="BA15" s="260">
        <v>64.88</v>
      </c>
      <c r="BB15" s="269">
        <v>70.900000000000006</v>
      </c>
      <c r="BC15" s="631">
        <v>73</v>
      </c>
      <c r="BD15" s="310">
        <v>74</v>
      </c>
      <c r="BE15" s="260">
        <v>73</v>
      </c>
      <c r="BF15" s="260">
        <v>75.22</v>
      </c>
      <c r="BG15" s="260">
        <v>76.599999999999994</v>
      </c>
      <c r="BH15" s="269">
        <v>77.8</v>
      </c>
      <c r="BI15" s="631"/>
      <c r="BJ15" s="321"/>
      <c r="BK15" s="260"/>
      <c r="BL15" s="260">
        <v>78</v>
      </c>
      <c r="BM15" s="260"/>
      <c r="BN15" s="269">
        <v>83.66</v>
      </c>
      <c r="BO15" s="631">
        <v>66</v>
      </c>
      <c r="BP15" s="310">
        <v>85</v>
      </c>
      <c r="BQ15" s="260">
        <v>72.7</v>
      </c>
      <c r="BR15" s="260">
        <v>79.81</v>
      </c>
      <c r="BS15" s="260">
        <v>75</v>
      </c>
      <c r="BT15" s="269">
        <v>78.5</v>
      </c>
      <c r="BU15" s="568"/>
      <c r="BV15" s="259"/>
      <c r="BW15" s="260"/>
      <c r="BX15" s="260"/>
      <c r="BY15" s="260"/>
      <c r="BZ15" s="269"/>
      <c r="CA15" s="588"/>
      <c r="CB15" s="568"/>
      <c r="CC15" s="259"/>
      <c r="CD15" s="260"/>
      <c r="CE15" s="260"/>
      <c r="CF15" s="269"/>
      <c r="CG15" s="568">
        <v>69.599999999999994</v>
      </c>
      <c r="CH15" s="259">
        <f t="shared" si="0"/>
        <v>78.400000000000006</v>
      </c>
      <c r="CI15" s="260">
        <v>74.047272727272741</v>
      </c>
      <c r="CJ15" s="270">
        <v>75.819999999999993</v>
      </c>
      <c r="CK15" s="260">
        <v>76.34</v>
      </c>
      <c r="CL15" s="268">
        <v>73.099999999999994</v>
      </c>
    </row>
    <row r="16" spans="1:90">
      <c r="A16" s="252">
        <v>13</v>
      </c>
      <c r="B16" s="14" t="s">
        <v>106</v>
      </c>
      <c r="C16" s="658">
        <v>81</v>
      </c>
      <c r="D16" s="647">
        <v>77</v>
      </c>
      <c r="E16" s="259">
        <v>80.05</v>
      </c>
      <c r="F16" s="259">
        <v>82.99</v>
      </c>
      <c r="G16" s="259">
        <v>79.16</v>
      </c>
      <c r="H16" s="561">
        <v>79.67</v>
      </c>
      <c r="I16" s="336">
        <v>4.4000000000000004</v>
      </c>
      <c r="J16" s="284">
        <v>4.6100000000000003</v>
      </c>
      <c r="K16" s="340">
        <v>4.6399999999999997</v>
      </c>
      <c r="L16" s="571">
        <v>4.8099999999999996</v>
      </c>
      <c r="M16" s="336">
        <v>69</v>
      </c>
      <c r="N16" s="647">
        <v>68</v>
      </c>
      <c r="O16" s="260">
        <v>69.709999999999994</v>
      </c>
      <c r="P16" s="260">
        <v>69.790000000000006</v>
      </c>
      <c r="Q16" s="260">
        <v>69.959999999999994</v>
      </c>
      <c r="R16" s="268">
        <v>62.58</v>
      </c>
      <c r="S16" s="336">
        <v>72</v>
      </c>
      <c r="T16" s="284">
        <v>72</v>
      </c>
      <c r="U16" s="260">
        <v>69.430000000000007</v>
      </c>
      <c r="V16" s="260">
        <v>74.42</v>
      </c>
      <c r="W16" s="260">
        <v>75.239999999999995</v>
      </c>
      <c r="X16" s="269">
        <v>72.650000000000006</v>
      </c>
      <c r="Y16" s="631">
        <v>74</v>
      </c>
      <c r="Z16" s="310">
        <v>73</v>
      </c>
      <c r="AA16" s="260">
        <v>67.38</v>
      </c>
      <c r="AB16" s="260">
        <v>74.709999999999994</v>
      </c>
      <c r="AC16" s="260">
        <v>70.58</v>
      </c>
      <c r="AD16" s="268">
        <v>67.900000000000006</v>
      </c>
      <c r="AE16" s="631">
        <v>68</v>
      </c>
      <c r="AF16" s="310">
        <v>66</v>
      </c>
      <c r="AG16" s="260">
        <v>70.180000000000007</v>
      </c>
      <c r="AH16" s="269">
        <v>79.81</v>
      </c>
      <c r="AI16" s="670">
        <v>59.4</v>
      </c>
      <c r="AJ16" s="665">
        <v>68.099999999999994</v>
      </c>
      <c r="AK16" s="631">
        <v>69</v>
      </c>
      <c r="AL16" s="310">
        <v>62</v>
      </c>
      <c r="AM16" s="260">
        <v>64.58</v>
      </c>
      <c r="AN16" s="260">
        <v>67</v>
      </c>
      <c r="AO16" s="260">
        <v>63.89</v>
      </c>
      <c r="AP16" s="269">
        <v>65.58</v>
      </c>
      <c r="AQ16" s="631">
        <v>78</v>
      </c>
      <c r="AR16" s="321">
        <v>71</v>
      </c>
      <c r="AS16" s="260">
        <v>66.099999999999994</v>
      </c>
      <c r="AT16" s="260">
        <v>72.8</v>
      </c>
      <c r="AU16" s="260">
        <v>81.36</v>
      </c>
      <c r="AV16" s="269">
        <v>78.47</v>
      </c>
      <c r="AW16" s="631">
        <v>63</v>
      </c>
      <c r="AX16" s="310">
        <v>62</v>
      </c>
      <c r="AY16" s="260">
        <v>56.73</v>
      </c>
      <c r="AZ16" s="260">
        <v>60.63</v>
      </c>
      <c r="BA16" s="260">
        <v>69.53</v>
      </c>
      <c r="BB16" s="269">
        <v>66.430000000000007</v>
      </c>
      <c r="BC16" s="631">
        <v>77</v>
      </c>
      <c r="BD16" s="310">
        <v>70</v>
      </c>
      <c r="BE16" s="260">
        <v>78</v>
      </c>
      <c r="BF16" s="260">
        <v>79.5</v>
      </c>
      <c r="BG16" s="260">
        <v>76.25</v>
      </c>
      <c r="BH16" s="269">
        <v>79.16</v>
      </c>
      <c r="BI16" s="631">
        <v>88</v>
      </c>
      <c r="BJ16" s="321">
        <v>70</v>
      </c>
      <c r="BK16" s="260">
        <v>98.66</v>
      </c>
      <c r="BL16" s="260">
        <v>61</v>
      </c>
      <c r="BM16" s="260">
        <v>72.8</v>
      </c>
      <c r="BN16" s="269">
        <v>92</v>
      </c>
      <c r="BO16" s="631">
        <v>78</v>
      </c>
      <c r="BP16" s="310">
        <v>78</v>
      </c>
      <c r="BQ16" s="260">
        <v>79.040000000000006</v>
      </c>
      <c r="BR16" s="260">
        <v>80.430000000000007</v>
      </c>
      <c r="BS16" s="260">
        <v>81.456000000000003</v>
      </c>
      <c r="BT16" s="269">
        <v>69.400000000000006</v>
      </c>
      <c r="BU16" s="568"/>
      <c r="BV16" s="259"/>
      <c r="BW16" s="260"/>
      <c r="BX16" s="260"/>
      <c r="BY16" s="260"/>
      <c r="BZ16" s="269"/>
      <c r="CA16" s="588"/>
      <c r="CB16" s="568"/>
      <c r="CC16" s="259"/>
      <c r="CD16" s="260"/>
      <c r="CE16" s="260"/>
      <c r="CF16" s="269"/>
      <c r="CG16" s="568">
        <v>74.272727272727266</v>
      </c>
      <c r="CH16" s="259">
        <f t="shared" si="0"/>
        <v>69.909090909090907</v>
      </c>
      <c r="CI16" s="260">
        <v>72.742499999999993</v>
      </c>
      <c r="CJ16" s="270">
        <v>73</v>
      </c>
      <c r="CK16" s="260">
        <v>72.69</v>
      </c>
      <c r="CL16" s="268">
        <v>72.900000000000006</v>
      </c>
    </row>
    <row r="17" spans="1:90">
      <c r="A17" s="252">
        <v>14</v>
      </c>
      <c r="B17" s="14" t="s">
        <v>107</v>
      </c>
      <c r="C17" s="658">
        <v>84</v>
      </c>
      <c r="D17" s="647">
        <v>81</v>
      </c>
      <c r="E17" s="259">
        <v>80.19</v>
      </c>
      <c r="F17" s="259">
        <v>80.56</v>
      </c>
      <c r="G17" s="259">
        <v>82.78</v>
      </c>
      <c r="H17" s="561">
        <v>80.42</v>
      </c>
      <c r="I17" s="336">
        <v>4.8</v>
      </c>
      <c r="J17" s="284">
        <v>4.67</v>
      </c>
      <c r="K17" s="340">
        <v>4.9000000000000004</v>
      </c>
      <c r="L17" s="571">
        <v>4.57</v>
      </c>
      <c r="M17" s="336">
        <v>68</v>
      </c>
      <c r="N17" s="647">
        <v>66</v>
      </c>
      <c r="O17" s="260">
        <v>66</v>
      </c>
      <c r="P17" s="260">
        <v>68.67</v>
      </c>
      <c r="Q17" s="260">
        <v>66.510000000000005</v>
      </c>
      <c r="R17" s="268">
        <v>58.07</v>
      </c>
      <c r="S17" s="336">
        <v>75</v>
      </c>
      <c r="T17" s="284">
        <v>74</v>
      </c>
      <c r="U17" s="260">
        <v>68.78</v>
      </c>
      <c r="V17" s="260">
        <v>62.22</v>
      </c>
      <c r="W17" s="260">
        <v>65.08</v>
      </c>
      <c r="X17" s="269">
        <v>63.9</v>
      </c>
      <c r="Y17" s="631">
        <v>78</v>
      </c>
      <c r="Z17" s="310">
        <v>64</v>
      </c>
      <c r="AA17" s="260">
        <v>66</v>
      </c>
      <c r="AB17" s="260">
        <v>51.4</v>
      </c>
      <c r="AC17" s="260">
        <v>72.33</v>
      </c>
      <c r="AD17" s="268">
        <v>71.569999999999993</v>
      </c>
      <c r="AE17" s="631">
        <v>63</v>
      </c>
      <c r="AF17" s="310">
        <v>73</v>
      </c>
      <c r="AG17" s="260">
        <v>74.5</v>
      </c>
      <c r="AH17" s="269">
        <v>74.66</v>
      </c>
      <c r="AI17" s="670">
        <v>59</v>
      </c>
      <c r="AJ17" s="665">
        <v>69</v>
      </c>
      <c r="AK17" s="631">
        <v>66</v>
      </c>
      <c r="AL17" s="310">
        <v>66</v>
      </c>
      <c r="AM17" s="260">
        <v>57.31</v>
      </c>
      <c r="AN17" s="260">
        <v>55.25</v>
      </c>
      <c r="AO17" s="260">
        <v>65.23</v>
      </c>
      <c r="AP17" s="269">
        <v>63</v>
      </c>
      <c r="AQ17" s="631">
        <v>56</v>
      </c>
      <c r="AR17" s="321">
        <v>53</v>
      </c>
      <c r="AS17" s="260">
        <v>24</v>
      </c>
      <c r="AT17" s="260">
        <v>52.66</v>
      </c>
      <c r="AU17" s="260">
        <v>70.5</v>
      </c>
      <c r="AV17" s="269">
        <v>62.8</v>
      </c>
      <c r="AW17" s="631">
        <v>58</v>
      </c>
      <c r="AX17" s="310">
        <v>56</v>
      </c>
      <c r="AY17" s="260">
        <v>47.66</v>
      </c>
      <c r="AZ17" s="260">
        <v>66.599999999999994</v>
      </c>
      <c r="BA17" s="260">
        <v>66.5</v>
      </c>
      <c r="BB17" s="269">
        <v>55</v>
      </c>
      <c r="BC17" s="631">
        <v>70</v>
      </c>
      <c r="BD17" s="310">
        <v>67</v>
      </c>
      <c r="BE17" s="260">
        <v>72.849999999999994</v>
      </c>
      <c r="BF17" s="260">
        <v>76.75</v>
      </c>
      <c r="BG17" s="260">
        <v>82.4</v>
      </c>
      <c r="BH17" s="269">
        <v>66</v>
      </c>
      <c r="BI17" s="631"/>
      <c r="BJ17" s="321">
        <v>60</v>
      </c>
      <c r="BK17" s="260">
        <v>51</v>
      </c>
      <c r="BL17" s="260">
        <v>87.5</v>
      </c>
      <c r="BM17" s="260"/>
      <c r="BN17" s="269">
        <v>58</v>
      </c>
      <c r="BO17" s="631">
        <v>67</v>
      </c>
      <c r="BP17" s="310">
        <v>76</v>
      </c>
      <c r="BQ17" s="260">
        <v>79</v>
      </c>
      <c r="BR17" s="260">
        <v>62</v>
      </c>
      <c r="BS17" s="260">
        <v>71.62</v>
      </c>
      <c r="BT17" s="269">
        <v>79.2</v>
      </c>
      <c r="BU17" s="568"/>
      <c r="BV17" s="259"/>
      <c r="BW17" s="260"/>
      <c r="BX17" s="260"/>
      <c r="BY17" s="260"/>
      <c r="BZ17" s="269"/>
      <c r="CA17" s="588"/>
      <c r="CB17" s="568"/>
      <c r="CC17" s="259"/>
      <c r="CD17" s="260"/>
      <c r="CE17" s="260"/>
      <c r="CF17" s="269"/>
      <c r="CG17" s="568">
        <v>68.5</v>
      </c>
      <c r="CH17" s="259">
        <f t="shared" si="0"/>
        <v>66.909090909090907</v>
      </c>
      <c r="CI17" s="260">
        <v>62.866666666666674</v>
      </c>
      <c r="CJ17" s="270">
        <v>67.11</v>
      </c>
      <c r="CK17" s="260">
        <v>70.19</v>
      </c>
      <c r="CL17" s="268">
        <v>66.08</v>
      </c>
    </row>
    <row r="18" spans="1:90">
      <c r="A18" s="252">
        <v>15</v>
      </c>
      <c r="B18" s="14" t="s">
        <v>108</v>
      </c>
      <c r="C18" s="658">
        <v>83</v>
      </c>
      <c r="D18" s="647">
        <v>82</v>
      </c>
      <c r="E18" s="259">
        <v>86.32</v>
      </c>
      <c r="F18" s="259">
        <v>88.25</v>
      </c>
      <c r="G18" s="259">
        <v>90.5</v>
      </c>
      <c r="H18" s="561">
        <v>79.3</v>
      </c>
      <c r="I18" s="336">
        <v>5</v>
      </c>
      <c r="J18" s="284">
        <v>5</v>
      </c>
      <c r="K18" s="340"/>
      <c r="L18" s="571">
        <v>5</v>
      </c>
      <c r="M18" s="336">
        <v>71</v>
      </c>
      <c r="N18" s="647">
        <v>75</v>
      </c>
      <c r="O18" s="260">
        <v>72.47</v>
      </c>
      <c r="P18" s="260">
        <v>81.900000000000006</v>
      </c>
      <c r="Q18" s="260">
        <v>78.5</v>
      </c>
      <c r="R18" s="268">
        <v>67.52</v>
      </c>
      <c r="S18" s="336">
        <v>75</v>
      </c>
      <c r="T18" s="284">
        <v>84</v>
      </c>
      <c r="U18" s="260">
        <v>74.83</v>
      </c>
      <c r="V18" s="260">
        <v>93</v>
      </c>
      <c r="W18" s="260">
        <v>81.5</v>
      </c>
      <c r="X18" s="269">
        <v>79.62</v>
      </c>
      <c r="Y18" s="631">
        <v>84</v>
      </c>
      <c r="Z18" s="310"/>
      <c r="AA18" s="260"/>
      <c r="AB18" s="260"/>
      <c r="AC18" s="260"/>
      <c r="AD18" s="268">
        <v>48</v>
      </c>
      <c r="AE18" s="631"/>
      <c r="AF18" s="310"/>
      <c r="AG18" s="260"/>
      <c r="AH18" s="269">
        <v>51</v>
      </c>
      <c r="AI18" s="670">
        <v>77</v>
      </c>
      <c r="AJ18" s="665"/>
      <c r="AK18" s="631">
        <v>61</v>
      </c>
      <c r="AL18" s="310">
        <v>68</v>
      </c>
      <c r="AM18" s="260">
        <v>62.33</v>
      </c>
      <c r="AN18" s="260">
        <v>70.430000000000007</v>
      </c>
      <c r="AO18" s="260">
        <v>76.760000000000005</v>
      </c>
      <c r="AP18" s="269">
        <v>66.11</v>
      </c>
      <c r="AQ18" s="631">
        <v>81</v>
      </c>
      <c r="AR18" s="321"/>
      <c r="AS18" s="260">
        <v>75.66</v>
      </c>
      <c r="AT18" s="260">
        <v>52</v>
      </c>
      <c r="AU18" s="260">
        <v>73</v>
      </c>
      <c r="AV18" s="269"/>
      <c r="AW18" s="631">
        <v>60</v>
      </c>
      <c r="AX18" s="310">
        <v>50</v>
      </c>
      <c r="AY18" s="260">
        <v>69.5</v>
      </c>
      <c r="AZ18" s="260"/>
      <c r="BA18" s="260"/>
      <c r="BB18" s="269">
        <v>50</v>
      </c>
      <c r="BC18" s="631">
        <v>69</v>
      </c>
      <c r="BD18" s="310">
        <v>75</v>
      </c>
      <c r="BE18" s="260">
        <v>74.599999999999994</v>
      </c>
      <c r="BF18" s="260">
        <v>79</v>
      </c>
      <c r="BG18" s="260">
        <v>93</v>
      </c>
      <c r="BH18" s="269">
        <v>100</v>
      </c>
      <c r="BI18" s="631"/>
      <c r="BJ18" s="321"/>
      <c r="BK18" s="260"/>
      <c r="BL18" s="260"/>
      <c r="BM18" s="260">
        <v>78</v>
      </c>
      <c r="BN18" s="269"/>
      <c r="BO18" s="631">
        <v>84</v>
      </c>
      <c r="BP18" s="310">
        <v>89</v>
      </c>
      <c r="BQ18" s="260">
        <v>78</v>
      </c>
      <c r="BR18" s="260">
        <v>96</v>
      </c>
      <c r="BS18" s="260">
        <v>85</v>
      </c>
      <c r="BT18" s="269">
        <v>75</v>
      </c>
      <c r="BU18" s="568"/>
      <c r="BV18" s="259"/>
      <c r="BW18" s="260"/>
      <c r="BX18" s="260"/>
      <c r="BY18" s="260"/>
      <c r="BZ18" s="269"/>
      <c r="CA18" s="588"/>
      <c r="CB18" s="568"/>
      <c r="CC18" s="259"/>
      <c r="CD18" s="260"/>
      <c r="CE18" s="260"/>
      <c r="CF18" s="269"/>
      <c r="CG18" s="568">
        <v>74.222222222222229</v>
      </c>
      <c r="CH18" s="259">
        <f t="shared" si="0"/>
        <v>74.714285714285708</v>
      </c>
      <c r="CI18" s="260">
        <v>74.461111111111109</v>
      </c>
      <c r="CJ18" s="270">
        <v>76.44</v>
      </c>
      <c r="CK18" s="260">
        <v>81.47</v>
      </c>
      <c r="CL18" s="268">
        <v>70.69</v>
      </c>
    </row>
    <row r="19" spans="1:90">
      <c r="A19" s="252">
        <v>16</v>
      </c>
      <c r="B19" s="51" t="s">
        <v>109</v>
      </c>
      <c r="C19" s="658">
        <v>84</v>
      </c>
      <c r="D19" s="647">
        <v>78</v>
      </c>
      <c r="E19" s="259">
        <v>79.569999999999993</v>
      </c>
      <c r="F19" s="259">
        <v>79.09</v>
      </c>
      <c r="G19" s="259">
        <v>79.260000000000005</v>
      </c>
      <c r="H19" s="561">
        <v>72.510000000000005</v>
      </c>
      <c r="I19" s="336">
        <v>4.8</v>
      </c>
      <c r="J19" s="284">
        <v>4</v>
      </c>
      <c r="K19" s="340">
        <v>5</v>
      </c>
      <c r="L19" s="571">
        <v>4.9000000000000004</v>
      </c>
      <c r="M19" s="336">
        <v>74</v>
      </c>
      <c r="N19" s="647">
        <v>65</v>
      </c>
      <c r="O19" s="260">
        <v>73.900000000000006</v>
      </c>
      <c r="P19" s="260">
        <v>72.040000000000006</v>
      </c>
      <c r="Q19" s="260">
        <v>71.680000000000007</v>
      </c>
      <c r="R19" s="268">
        <v>60.91</v>
      </c>
      <c r="S19" s="336">
        <v>73</v>
      </c>
      <c r="T19" s="284">
        <v>73</v>
      </c>
      <c r="U19" s="260">
        <v>85</v>
      </c>
      <c r="V19" s="260">
        <v>55</v>
      </c>
      <c r="W19" s="260">
        <v>71.42</v>
      </c>
      <c r="X19" s="269">
        <v>64.5</v>
      </c>
      <c r="Y19" s="631"/>
      <c r="Z19" s="310"/>
      <c r="AA19" s="260">
        <v>63</v>
      </c>
      <c r="AB19" s="260"/>
      <c r="AC19" s="260"/>
      <c r="AD19" s="268"/>
      <c r="AE19" s="631">
        <v>68</v>
      </c>
      <c r="AF19" s="310">
        <v>35</v>
      </c>
      <c r="AG19" s="260">
        <v>81.5</v>
      </c>
      <c r="AH19" s="269"/>
      <c r="AI19" s="670">
        <v>66</v>
      </c>
      <c r="AJ19" s="665">
        <v>53</v>
      </c>
      <c r="AK19" s="631">
        <v>72</v>
      </c>
      <c r="AL19" s="310">
        <v>62</v>
      </c>
      <c r="AM19" s="260">
        <v>59.15</v>
      </c>
      <c r="AN19" s="260">
        <v>64.23</v>
      </c>
      <c r="AO19" s="260">
        <v>59.12</v>
      </c>
      <c r="AP19" s="269">
        <v>57.38</v>
      </c>
      <c r="AQ19" s="631">
        <v>60</v>
      </c>
      <c r="AR19" s="321"/>
      <c r="AS19" s="260">
        <v>21</v>
      </c>
      <c r="AT19" s="260"/>
      <c r="AU19" s="260">
        <v>70</v>
      </c>
      <c r="AV19" s="269">
        <v>56</v>
      </c>
      <c r="AW19" s="631">
        <v>64</v>
      </c>
      <c r="AX19" s="310"/>
      <c r="AY19" s="260">
        <v>60</v>
      </c>
      <c r="AZ19" s="260">
        <v>44</v>
      </c>
      <c r="BA19" s="260">
        <v>64</v>
      </c>
      <c r="BB19" s="269">
        <v>60</v>
      </c>
      <c r="BC19" s="631">
        <v>84</v>
      </c>
      <c r="BD19" s="310">
        <v>72</v>
      </c>
      <c r="BE19" s="260">
        <v>83.8</v>
      </c>
      <c r="BF19" s="260">
        <v>80.5</v>
      </c>
      <c r="BG19" s="260">
        <v>84.5</v>
      </c>
      <c r="BH19" s="269">
        <v>72.3</v>
      </c>
      <c r="BI19" s="631"/>
      <c r="BJ19" s="321"/>
      <c r="BK19" s="260"/>
      <c r="BL19" s="260"/>
      <c r="BM19" s="260">
        <v>60</v>
      </c>
      <c r="BN19" s="269"/>
      <c r="BO19" s="631">
        <v>73</v>
      </c>
      <c r="BP19" s="310"/>
      <c r="BQ19" s="260">
        <v>75.5</v>
      </c>
      <c r="BR19" s="260">
        <v>82</v>
      </c>
      <c r="BS19" s="260"/>
      <c r="BT19" s="269">
        <v>61</v>
      </c>
      <c r="BU19" s="568"/>
      <c r="BV19" s="259"/>
      <c r="BW19" s="260"/>
      <c r="BX19" s="260"/>
      <c r="BY19" s="260"/>
      <c r="BZ19" s="269"/>
      <c r="CA19" s="588"/>
      <c r="CB19" s="568"/>
      <c r="CC19" s="259"/>
      <c r="CD19" s="260"/>
      <c r="CE19" s="260"/>
      <c r="CF19" s="269"/>
      <c r="CG19" s="568">
        <v>72.444444444444443</v>
      </c>
      <c r="CH19" s="259">
        <f t="shared" si="0"/>
        <v>64.166666666666671</v>
      </c>
      <c r="CI19" s="260">
        <v>68.230909090909094</v>
      </c>
      <c r="CJ19" s="270">
        <v>68.12</v>
      </c>
      <c r="CK19" s="260">
        <v>69.55</v>
      </c>
      <c r="CL19" s="268">
        <v>61.95</v>
      </c>
    </row>
    <row r="20" spans="1:90">
      <c r="A20" s="252">
        <v>17</v>
      </c>
      <c r="B20" s="14" t="s">
        <v>110</v>
      </c>
      <c r="C20" s="658">
        <v>80</v>
      </c>
      <c r="D20" s="647">
        <v>79</v>
      </c>
      <c r="E20" s="259">
        <v>80.13</v>
      </c>
      <c r="F20" s="259">
        <v>83.71</v>
      </c>
      <c r="G20" s="259">
        <v>79.180000000000007</v>
      </c>
      <c r="H20" s="561">
        <v>79.010000000000005</v>
      </c>
      <c r="I20" s="336">
        <v>4.5999999999999996</v>
      </c>
      <c r="J20" s="284">
        <v>4.66</v>
      </c>
      <c r="K20" s="340">
        <v>4.7699999999999996</v>
      </c>
      <c r="L20" s="571">
        <v>4.57</v>
      </c>
      <c r="M20" s="336">
        <v>68</v>
      </c>
      <c r="N20" s="647">
        <v>64</v>
      </c>
      <c r="O20" s="260">
        <v>68.86</v>
      </c>
      <c r="P20" s="260">
        <v>67.94</v>
      </c>
      <c r="Q20" s="260">
        <v>67</v>
      </c>
      <c r="R20" s="268">
        <v>61.46</v>
      </c>
      <c r="S20" s="336">
        <v>79</v>
      </c>
      <c r="T20" s="284">
        <v>69</v>
      </c>
      <c r="U20" s="260">
        <v>74.95</v>
      </c>
      <c r="V20" s="260">
        <v>70.150000000000006</v>
      </c>
      <c r="W20" s="260">
        <v>75.33</v>
      </c>
      <c r="X20" s="269">
        <v>76.7</v>
      </c>
      <c r="Y20" s="631">
        <v>77</v>
      </c>
      <c r="Z20" s="310">
        <v>64</v>
      </c>
      <c r="AA20" s="260">
        <v>60.22</v>
      </c>
      <c r="AB20" s="260">
        <v>63.15</v>
      </c>
      <c r="AC20" s="260">
        <v>71.14</v>
      </c>
      <c r="AD20" s="268">
        <v>67.44</v>
      </c>
      <c r="AE20" s="631">
        <v>64</v>
      </c>
      <c r="AF20" s="310">
        <v>58</v>
      </c>
      <c r="AG20" s="260">
        <v>70.22</v>
      </c>
      <c r="AH20" s="269">
        <v>77.75</v>
      </c>
      <c r="AI20" s="670">
        <v>62.75</v>
      </c>
      <c r="AJ20" s="665">
        <v>80.66</v>
      </c>
      <c r="AK20" s="631">
        <v>75</v>
      </c>
      <c r="AL20" s="310">
        <v>75</v>
      </c>
      <c r="AM20" s="260">
        <v>73.23</v>
      </c>
      <c r="AN20" s="260">
        <v>70.31</v>
      </c>
      <c r="AO20" s="260">
        <v>43.25</v>
      </c>
      <c r="AP20" s="269">
        <v>71.86</v>
      </c>
      <c r="AQ20" s="631">
        <v>70</v>
      </c>
      <c r="AR20" s="321">
        <v>76</v>
      </c>
      <c r="AS20" s="260">
        <v>67.319999999999993</v>
      </c>
      <c r="AT20" s="260">
        <v>73.37</v>
      </c>
      <c r="AU20" s="260">
        <v>77.58</v>
      </c>
      <c r="AV20" s="269">
        <v>67.84</v>
      </c>
      <c r="AW20" s="631">
        <v>66</v>
      </c>
      <c r="AX20" s="310">
        <v>66</v>
      </c>
      <c r="AY20" s="260">
        <v>66.94</v>
      </c>
      <c r="AZ20" s="260">
        <v>63.42</v>
      </c>
      <c r="BA20" s="260">
        <v>74.569999999999993</v>
      </c>
      <c r="BB20" s="269">
        <v>66.19</v>
      </c>
      <c r="BC20" s="631">
        <v>75</v>
      </c>
      <c r="BD20" s="310">
        <v>78</v>
      </c>
      <c r="BE20" s="260">
        <v>84.8</v>
      </c>
      <c r="BF20" s="260">
        <v>70.66</v>
      </c>
      <c r="BG20" s="260"/>
      <c r="BH20" s="269">
        <v>81</v>
      </c>
      <c r="BI20" s="631"/>
      <c r="BJ20" s="321"/>
      <c r="BK20" s="260"/>
      <c r="BL20" s="260">
        <v>68</v>
      </c>
      <c r="BM20" s="260"/>
      <c r="BN20" s="269"/>
      <c r="BO20" s="631">
        <v>64</v>
      </c>
      <c r="BP20" s="310">
        <v>76</v>
      </c>
      <c r="BQ20" s="260">
        <v>73.66</v>
      </c>
      <c r="BR20" s="260">
        <v>72.14</v>
      </c>
      <c r="BS20" s="260">
        <v>70.5</v>
      </c>
      <c r="BT20" s="269">
        <v>72.75</v>
      </c>
      <c r="BU20" s="568"/>
      <c r="BV20" s="259"/>
      <c r="BW20" s="260"/>
      <c r="BX20" s="260"/>
      <c r="BY20" s="260"/>
      <c r="BZ20" s="269"/>
      <c r="CA20" s="801">
        <v>78</v>
      </c>
      <c r="CB20" s="568"/>
      <c r="CC20" s="259"/>
      <c r="CD20" s="260"/>
      <c r="CE20" s="260"/>
      <c r="CF20" s="269"/>
      <c r="CG20" s="568">
        <v>72.36363636363636</v>
      </c>
      <c r="CH20" s="259">
        <f t="shared" si="0"/>
        <v>70.5</v>
      </c>
      <c r="CI20" s="260">
        <v>71.939090909090908</v>
      </c>
      <c r="CJ20" s="270">
        <v>70.959999999999994</v>
      </c>
      <c r="CK20" s="260">
        <v>69.03</v>
      </c>
      <c r="CL20" s="268">
        <v>72.489999999999995</v>
      </c>
    </row>
    <row r="21" spans="1:90">
      <c r="A21" s="252">
        <v>18</v>
      </c>
      <c r="B21" s="14" t="s">
        <v>111</v>
      </c>
      <c r="C21" s="658">
        <v>86</v>
      </c>
      <c r="D21" s="647">
        <v>87</v>
      </c>
      <c r="E21" s="259">
        <v>87.25</v>
      </c>
      <c r="F21" s="259">
        <v>89.23</v>
      </c>
      <c r="G21" s="259">
        <v>84.37</v>
      </c>
      <c r="H21" s="561">
        <v>80.430000000000007</v>
      </c>
      <c r="I21" s="336">
        <v>5</v>
      </c>
      <c r="J21" s="284"/>
      <c r="K21" s="340">
        <v>5</v>
      </c>
      <c r="L21" s="571"/>
      <c r="M21" s="336">
        <v>81</v>
      </c>
      <c r="N21" s="647">
        <v>83</v>
      </c>
      <c r="O21" s="260">
        <v>80.180000000000007</v>
      </c>
      <c r="P21" s="260">
        <v>82.23</v>
      </c>
      <c r="Q21" s="260">
        <v>85.36</v>
      </c>
      <c r="R21" s="268">
        <v>75.900000000000006</v>
      </c>
      <c r="S21" s="336"/>
      <c r="T21" s="284"/>
      <c r="U21" s="260">
        <v>78.5</v>
      </c>
      <c r="V21" s="260">
        <v>94</v>
      </c>
      <c r="W21" s="260">
        <v>82.6</v>
      </c>
      <c r="X21" s="269">
        <v>68.400000000000006</v>
      </c>
      <c r="Y21" s="631"/>
      <c r="Z21" s="310"/>
      <c r="AA21" s="260">
        <v>64</v>
      </c>
      <c r="AB21" s="260"/>
      <c r="AC21" s="260">
        <v>89</v>
      </c>
      <c r="AD21" s="268"/>
      <c r="AE21" s="631"/>
      <c r="AF21" s="310"/>
      <c r="AG21" s="260">
        <v>74.5</v>
      </c>
      <c r="AH21" s="269"/>
      <c r="AI21" s="670">
        <v>88.5</v>
      </c>
      <c r="AJ21" s="665"/>
      <c r="AK21" s="631">
        <v>83</v>
      </c>
      <c r="AL21" s="310">
        <v>84</v>
      </c>
      <c r="AM21" s="260">
        <v>81.239999999999995</v>
      </c>
      <c r="AN21" s="260">
        <v>79.5</v>
      </c>
      <c r="AO21" s="260">
        <v>84.88</v>
      </c>
      <c r="AP21" s="269">
        <v>83.48</v>
      </c>
      <c r="AQ21" s="631">
        <v>49</v>
      </c>
      <c r="AR21" s="321"/>
      <c r="AS21" s="260">
        <v>61</v>
      </c>
      <c r="AT21" s="260"/>
      <c r="AU21" s="260">
        <v>69</v>
      </c>
      <c r="AV21" s="269"/>
      <c r="AW21" s="631">
        <v>42</v>
      </c>
      <c r="AX21" s="310"/>
      <c r="AY21" s="260">
        <v>62.5</v>
      </c>
      <c r="AZ21" s="260"/>
      <c r="BA21" s="260">
        <v>66</v>
      </c>
      <c r="BB21" s="269">
        <v>69</v>
      </c>
      <c r="BC21" s="631">
        <v>71</v>
      </c>
      <c r="BD21" s="310">
        <v>89</v>
      </c>
      <c r="BE21" s="260">
        <v>75</v>
      </c>
      <c r="BF21" s="260">
        <v>85.5</v>
      </c>
      <c r="BG21" s="260">
        <v>84.35</v>
      </c>
      <c r="BH21" s="269">
        <v>80.849999999999994</v>
      </c>
      <c r="BI21" s="631"/>
      <c r="BJ21" s="321"/>
      <c r="BK21" s="260"/>
      <c r="BL21" s="260"/>
      <c r="BM21" s="260"/>
      <c r="BN21" s="269"/>
      <c r="BO21" s="631">
        <v>79</v>
      </c>
      <c r="BP21" s="310"/>
      <c r="BQ21" s="260">
        <v>72.849999999999994</v>
      </c>
      <c r="BR21" s="260">
        <v>95</v>
      </c>
      <c r="BS21" s="260">
        <v>90</v>
      </c>
      <c r="BT21" s="269">
        <v>74</v>
      </c>
      <c r="BU21" s="568"/>
      <c r="BV21" s="259"/>
      <c r="BW21" s="260"/>
      <c r="BX21" s="260"/>
      <c r="BY21" s="260"/>
      <c r="BZ21" s="269"/>
      <c r="CA21" s="588"/>
      <c r="CB21" s="568"/>
      <c r="CC21" s="259"/>
      <c r="CD21" s="260"/>
      <c r="CE21" s="260"/>
      <c r="CF21" s="269"/>
      <c r="CG21" s="568">
        <v>70.142857142857139</v>
      </c>
      <c r="CH21" s="259">
        <f t="shared" si="0"/>
        <v>85.75</v>
      </c>
      <c r="CI21" s="260">
        <v>74.962727272727292</v>
      </c>
      <c r="CJ21" s="270">
        <v>87.57</v>
      </c>
      <c r="CK21" s="260">
        <v>82.4</v>
      </c>
      <c r="CL21" s="268">
        <v>76</v>
      </c>
    </row>
    <row r="22" spans="1:90">
      <c r="A22" s="252">
        <v>19</v>
      </c>
      <c r="B22" s="14" t="s">
        <v>39</v>
      </c>
      <c r="C22" s="658">
        <v>74</v>
      </c>
      <c r="D22" s="647">
        <v>73</v>
      </c>
      <c r="E22" s="259">
        <v>75.48</v>
      </c>
      <c r="F22" s="259">
        <v>81.12</v>
      </c>
      <c r="G22" s="259">
        <v>82.35</v>
      </c>
      <c r="H22" s="561">
        <v>81.150000000000006</v>
      </c>
      <c r="I22" s="336">
        <v>4.4000000000000004</v>
      </c>
      <c r="J22" s="284">
        <v>4.67</v>
      </c>
      <c r="K22" s="340">
        <v>4.9000000000000004</v>
      </c>
      <c r="L22" s="571">
        <v>4.8</v>
      </c>
      <c r="M22" s="336">
        <v>63</v>
      </c>
      <c r="N22" s="647">
        <v>59</v>
      </c>
      <c r="O22" s="260">
        <v>62.44</v>
      </c>
      <c r="P22" s="260">
        <v>64.58</v>
      </c>
      <c r="Q22" s="260">
        <v>61.85</v>
      </c>
      <c r="R22" s="268">
        <v>53.23</v>
      </c>
      <c r="S22" s="644">
        <v>65</v>
      </c>
      <c r="T22" s="293">
        <v>68</v>
      </c>
      <c r="U22" s="271">
        <v>67.760000000000005</v>
      </c>
      <c r="V22" s="271">
        <v>64.44</v>
      </c>
      <c r="W22" s="271">
        <v>67.42</v>
      </c>
      <c r="X22" s="556">
        <v>68.540000000000006</v>
      </c>
      <c r="Y22" s="631">
        <v>68</v>
      </c>
      <c r="Z22" s="310">
        <v>64</v>
      </c>
      <c r="AA22" s="260">
        <v>35</v>
      </c>
      <c r="AB22" s="260">
        <v>69.5</v>
      </c>
      <c r="AC22" s="260">
        <v>75.33</v>
      </c>
      <c r="AD22" s="268">
        <v>69.62</v>
      </c>
      <c r="AE22" s="631"/>
      <c r="AF22" s="310">
        <v>65</v>
      </c>
      <c r="AG22" s="260">
        <v>97</v>
      </c>
      <c r="AH22" s="269">
        <v>66.75</v>
      </c>
      <c r="AI22" s="670">
        <v>79.25</v>
      </c>
      <c r="AJ22" s="665">
        <v>70</v>
      </c>
      <c r="AK22" s="631">
        <v>59</v>
      </c>
      <c r="AL22" s="310">
        <v>62</v>
      </c>
      <c r="AM22" s="260">
        <v>57.75</v>
      </c>
      <c r="AN22" s="260">
        <v>55.75</v>
      </c>
      <c r="AO22" s="260">
        <v>48.5</v>
      </c>
      <c r="AP22" s="269">
        <v>53.37</v>
      </c>
      <c r="AQ22" s="631">
        <v>63</v>
      </c>
      <c r="AR22" s="321">
        <v>58</v>
      </c>
      <c r="AS22" s="260">
        <v>64</v>
      </c>
      <c r="AT22" s="260">
        <v>70.14</v>
      </c>
      <c r="AU22" s="260">
        <v>70.33</v>
      </c>
      <c r="AV22" s="269">
        <v>60.25</v>
      </c>
      <c r="AW22" s="631">
        <v>68</v>
      </c>
      <c r="AX22" s="310">
        <v>70</v>
      </c>
      <c r="AY22" s="260">
        <v>64.12</v>
      </c>
      <c r="AZ22" s="260">
        <v>73.849999999999994</v>
      </c>
      <c r="BA22" s="260">
        <v>82.5</v>
      </c>
      <c r="BB22" s="269">
        <v>65</v>
      </c>
      <c r="BC22" s="631">
        <v>76</v>
      </c>
      <c r="BD22" s="310">
        <v>58</v>
      </c>
      <c r="BE22" s="260">
        <v>55</v>
      </c>
      <c r="BF22" s="260"/>
      <c r="BG22" s="260"/>
      <c r="BH22" s="269"/>
      <c r="BI22" s="631"/>
      <c r="BJ22" s="321"/>
      <c r="BK22" s="260"/>
      <c r="BL22" s="260"/>
      <c r="BM22" s="260"/>
      <c r="BN22" s="269">
        <v>61</v>
      </c>
      <c r="BO22" s="631">
        <v>70</v>
      </c>
      <c r="BP22" s="310">
        <v>65</v>
      </c>
      <c r="BQ22" s="260">
        <v>68</v>
      </c>
      <c r="BR22" s="260">
        <v>59.66</v>
      </c>
      <c r="BS22" s="260"/>
      <c r="BT22" s="269">
        <v>74</v>
      </c>
      <c r="BU22" s="568"/>
      <c r="BV22" s="259"/>
      <c r="BW22" s="260"/>
      <c r="BX22" s="260"/>
      <c r="BY22" s="260"/>
      <c r="BZ22" s="269"/>
      <c r="CA22" s="588"/>
      <c r="CB22" s="568"/>
      <c r="CC22" s="259"/>
      <c r="CD22" s="260"/>
      <c r="CE22" s="260"/>
      <c r="CF22" s="269"/>
      <c r="CG22" s="568">
        <v>67.333333333333329</v>
      </c>
      <c r="CH22" s="259">
        <f t="shared" si="0"/>
        <v>64.2</v>
      </c>
      <c r="CI22" s="260">
        <v>64.896363636363631</v>
      </c>
      <c r="CJ22" s="270">
        <v>67.31</v>
      </c>
      <c r="CK22" s="260">
        <v>70.94</v>
      </c>
      <c r="CL22" s="268">
        <v>65.599999999999994</v>
      </c>
    </row>
    <row r="23" spans="1:90">
      <c r="A23" s="252">
        <v>20</v>
      </c>
      <c r="B23" s="14" t="s">
        <v>40</v>
      </c>
      <c r="C23" s="658">
        <v>74</v>
      </c>
      <c r="D23" s="647">
        <v>72</v>
      </c>
      <c r="E23" s="259">
        <v>75.400000000000006</v>
      </c>
      <c r="F23" s="259">
        <v>78.8</v>
      </c>
      <c r="G23" s="259">
        <v>69.47</v>
      </c>
      <c r="H23" s="561">
        <v>73.75</v>
      </c>
      <c r="I23" s="336">
        <v>4.5</v>
      </c>
      <c r="J23" s="284">
        <v>4.43</v>
      </c>
      <c r="K23" s="340">
        <v>4.7</v>
      </c>
      <c r="L23" s="571">
        <v>4.5999999999999996</v>
      </c>
      <c r="M23" s="336">
        <v>58</v>
      </c>
      <c r="N23" s="647">
        <v>51</v>
      </c>
      <c r="O23" s="260">
        <v>57.07</v>
      </c>
      <c r="P23" s="260">
        <v>59.61</v>
      </c>
      <c r="Q23" s="260">
        <v>59.43</v>
      </c>
      <c r="R23" s="268">
        <v>56.28</v>
      </c>
      <c r="S23" s="644">
        <v>66</v>
      </c>
      <c r="T23" s="293">
        <v>58</v>
      </c>
      <c r="U23" s="271">
        <v>63.81</v>
      </c>
      <c r="V23" s="271">
        <v>73.400000000000006</v>
      </c>
      <c r="W23" s="271">
        <v>52.5</v>
      </c>
      <c r="X23" s="556">
        <v>59.16</v>
      </c>
      <c r="Y23" s="631">
        <v>53</v>
      </c>
      <c r="Z23" s="310">
        <v>65</v>
      </c>
      <c r="AA23" s="260">
        <v>63.5</v>
      </c>
      <c r="AB23" s="260">
        <v>94</v>
      </c>
      <c r="AC23" s="260">
        <v>50</v>
      </c>
      <c r="AD23" s="268">
        <v>53</v>
      </c>
      <c r="AE23" s="631">
        <v>67</v>
      </c>
      <c r="AF23" s="310">
        <v>100</v>
      </c>
      <c r="AG23" s="260">
        <v>71</v>
      </c>
      <c r="AH23" s="269">
        <v>66.599999999999994</v>
      </c>
      <c r="AI23" s="670">
        <v>72</v>
      </c>
      <c r="AJ23" s="665">
        <v>58</v>
      </c>
      <c r="AK23" s="631">
        <v>49</v>
      </c>
      <c r="AL23" s="310">
        <v>48</v>
      </c>
      <c r="AM23" s="260">
        <v>49</v>
      </c>
      <c r="AN23" s="260">
        <v>52.25</v>
      </c>
      <c r="AO23" s="260">
        <v>59.5</v>
      </c>
      <c r="AP23" s="269">
        <v>47.25</v>
      </c>
      <c r="AQ23" s="631">
        <v>71</v>
      </c>
      <c r="AR23" s="321">
        <v>57</v>
      </c>
      <c r="AS23" s="260">
        <v>66.8</v>
      </c>
      <c r="AT23" s="260">
        <v>66.599999999999994</v>
      </c>
      <c r="AU23" s="260"/>
      <c r="AV23" s="269">
        <v>66</v>
      </c>
      <c r="AW23" s="631">
        <v>68</v>
      </c>
      <c r="AX23" s="310">
        <v>54</v>
      </c>
      <c r="AY23" s="260">
        <v>58.8</v>
      </c>
      <c r="AZ23" s="260">
        <v>54.75</v>
      </c>
      <c r="BA23" s="260">
        <v>77</v>
      </c>
      <c r="BB23" s="269">
        <v>76</v>
      </c>
      <c r="BC23" s="631">
        <v>58</v>
      </c>
      <c r="BD23" s="310"/>
      <c r="BE23" s="260"/>
      <c r="BF23" s="260"/>
      <c r="BG23" s="260">
        <v>91</v>
      </c>
      <c r="BH23" s="269">
        <v>61</v>
      </c>
      <c r="BI23" s="631"/>
      <c r="BJ23" s="321"/>
      <c r="BK23" s="260"/>
      <c r="BL23" s="260">
        <v>69</v>
      </c>
      <c r="BM23" s="260"/>
      <c r="BN23" s="269"/>
      <c r="BO23" s="631">
        <v>78</v>
      </c>
      <c r="BP23" s="310">
        <v>65</v>
      </c>
      <c r="BQ23" s="260">
        <v>80</v>
      </c>
      <c r="BR23" s="260">
        <v>62.5</v>
      </c>
      <c r="BS23" s="260"/>
      <c r="BT23" s="269"/>
      <c r="BU23" s="568"/>
      <c r="BV23" s="259"/>
      <c r="BW23" s="260"/>
      <c r="BX23" s="260"/>
      <c r="BY23" s="260"/>
      <c r="BZ23" s="269"/>
      <c r="CA23" s="588"/>
      <c r="CB23" s="568"/>
      <c r="CC23" s="259"/>
      <c r="CD23" s="260"/>
      <c r="CE23" s="260"/>
      <c r="CF23" s="269"/>
      <c r="CG23" s="568">
        <v>64.2</v>
      </c>
      <c r="CH23" s="259">
        <f t="shared" si="0"/>
        <v>63.333333333333336</v>
      </c>
      <c r="CI23" s="260">
        <v>65.364000000000004</v>
      </c>
      <c r="CJ23" s="270">
        <v>67.75</v>
      </c>
      <c r="CK23" s="260">
        <v>66.36</v>
      </c>
      <c r="CL23" s="268">
        <v>61.16</v>
      </c>
    </row>
    <row r="24" spans="1:90">
      <c r="A24" s="252">
        <v>21</v>
      </c>
      <c r="B24" s="14" t="s">
        <v>41</v>
      </c>
      <c r="C24" s="658">
        <v>64</v>
      </c>
      <c r="D24" s="647">
        <v>74</v>
      </c>
      <c r="E24" s="259">
        <v>69.66</v>
      </c>
      <c r="F24" s="259">
        <v>73.14</v>
      </c>
      <c r="G24" s="259">
        <v>72</v>
      </c>
      <c r="H24" s="561">
        <v>62.05</v>
      </c>
      <c r="I24" s="336">
        <v>3.8</v>
      </c>
      <c r="J24" s="284">
        <v>4.5</v>
      </c>
      <c r="K24" s="340">
        <v>4.5</v>
      </c>
      <c r="L24" s="571">
        <v>4.2</v>
      </c>
      <c r="M24" s="336">
        <v>40</v>
      </c>
      <c r="N24" s="647">
        <v>66</v>
      </c>
      <c r="O24" s="260"/>
      <c r="P24" s="260">
        <v>57.33</v>
      </c>
      <c r="Q24" s="260">
        <v>58.62</v>
      </c>
      <c r="R24" s="268">
        <v>47.2</v>
      </c>
      <c r="S24" s="644">
        <v>49</v>
      </c>
      <c r="T24" s="293">
        <v>57</v>
      </c>
      <c r="U24" s="271">
        <v>60.25</v>
      </c>
      <c r="V24" s="271">
        <v>69.66</v>
      </c>
      <c r="W24" s="271">
        <v>68</v>
      </c>
      <c r="X24" s="556">
        <v>46.78</v>
      </c>
      <c r="Y24" s="631">
        <v>42</v>
      </c>
      <c r="Z24" s="310">
        <v>67</v>
      </c>
      <c r="AA24" s="260">
        <v>42.66</v>
      </c>
      <c r="AB24" s="260"/>
      <c r="AC24" s="260">
        <v>71.5</v>
      </c>
      <c r="AD24" s="268">
        <v>55.25</v>
      </c>
      <c r="AE24" s="631"/>
      <c r="AF24" s="310"/>
      <c r="AG24" s="260">
        <v>47</v>
      </c>
      <c r="AH24" s="269"/>
      <c r="AI24" s="670">
        <v>64</v>
      </c>
      <c r="AJ24" s="665"/>
      <c r="AK24" s="631">
        <v>51</v>
      </c>
      <c r="AL24" s="310">
        <v>43</v>
      </c>
      <c r="AM24" s="260"/>
      <c r="AN24" s="260">
        <v>65</v>
      </c>
      <c r="AO24" s="260">
        <v>56.16</v>
      </c>
      <c r="AP24" s="269">
        <v>54.66</v>
      </c>
      <c r="AQ24" s="631">
        <v>80</v>
      </c>
      <c r="AR24" s="321">
        <v>56</v>
      </c>
      <c r="AS24" s="260"/>
      <c r="AT24" s="260"/>
      <c r="AU24" s="260">
        <v>58</v>
      </c>
      <c r="AV24" s="269">
        <v>100</v>
      </c>
      <c r="AW24" s="631">
        <v>54</v>
      </c>
      <c r="AX24" s="310">
        <v>64</v>
      </c>
      <c r="AY24" s="260"/>
      <c r="AZ24" s="260">
        <v>39</v>
      </c>
      <c r="BA24" s="260">
        <v>47</v>
      </c>
      <c r="BB24" s="269">
        <v>94</v>
      </c>
      <c r="BC24" s="631">
        <v>51</v>
      </c>
      <c r="BD24" s="310"/>
      <c r="BE24" s="260"/>
      <c r="BF24" s="260"/>
      <c r="BG24" s="260"/>
      <c r="BH24" s="269"/>
      <c r="BI24" s="631">
        <v>56</v>
      </c>
      <c r="BJ24" s="321"/>
      <c r="BK24" s="260"/>
      <c r="BL24" s="260"/>
      <c r="BM24" s="260"/>
      <c r="BN24" s="269"/>
      <c r="BO24" s="631"/>
      <c r="BP24" s="310">
        <v>55</v>
      </c>
      <c r="BQ24" s="260"/>
      <c r="BR24" s="260"/>
      <c r="BS24" s="260"/>
      <c r="BT24" s="269"/>
      <c r="BU24" s="568"/>
      <c r="BV24" s="259"/>
      <c r="BW24" s="260"/>
      <c r="BX24" s="260"/>
      <c r="BY24" s="260"/>
      <c r="BZ24" s="269"/>
      <c r="CA24" s="588"/>
      <c r="CB24" s="568"/>
      <c r="CC24" s="259"/>
      <c r="CD24" s="260"/>
      <c r="CE24" s="260"/>
      <c r="CF24" s="269"/>
      <c r="CG24" s="568">
        <v>54.111111111111114</v>
      </c>
      <c r="CH24" s="259">
        <f t="shared" si="0"/>
        <v>60.25</v>
      </c>
      <c r="CI24" s="260">
        <v>56.077999999999996</v>
      </c>
      <c r="CJ24" s="270">
        <v>60.82</v>
      </c>
      <c r="CK24" s="260">
        <v>61.91</v>
      </c>
      <c r="CL24" s="268">
        <v>65.7</v>
      </c>
    </row>
    <row r="25" spans="1:90">
      <c r="A25" s="252">
        <v>22</v>
      </c>
      <c r="B25" s="14" t="s">
        <v>42</v>
      </c>
      <c r="C25" s="658">
        <v>82</v>
      </c>
      <c r="D25" s="647">
        <v>73</v>
      </c>
      <c r="E25" s="259">
        <v>78.38</v>
      </c>
      <c r="F25" s="259">
        <v>79</v>
      </c>
      <c r="G25" s="259">
        <v>80.11</v>
      </c>
      <c r="H25" s="561">
        <v>82.19</v>
      </c>
      <c r="I25" s="336">
        <v>4.9000000000000004</v>
      </c>
      <c r="J25" s="284">
        <v>4.5</v>
      </c>
      <c r="K25" s="340">
        <v>4.7</v>
      </c>
      <c r="L25" s="571">
        <v>4.9000000000000004</v>
      </c>
      <c r="M25" s="336">
        <v>69</v>
      </c>
      <c r="N25" s="647">
        <v>57</v>
      </c>
      <c r="O25" s="260">
        <v>59.15</v>
      </c>
      <c r="P25" s="260">
        <v>62.91</v>
      </c>
      <c r="Q25" s="260">
        <v>61.81</v>
      </c>
      <c r="R25" s="268">
        <v>63.81</v>
      </c>
      <c r="S25" s="644">
        <v>76</v>
      </c>
      <c r="T25" s="293">
        <v>59</v>
      </c>
      <c r="U25" s="271">
        <v>66</v>
      </c>
      <c r="V25" s="271">
        <v>64.81</v>
      </c>
      <c r="W25" s="271">
        <v>64.900000000000006</v>
      </c>
      <c r="X25" s="556">
        <v>67.84</v>
      </c>
      <c r="Y25" s="631">
        <v>80</v>
      </c>
      <c r="Z25" s="310">
        <v>55</v>
      </c>
      <c r="AA25" s="260">
        <v>71</v>
      </c>
      <c r="AB25" s="260">
        <v>32.5</v>
      </c>
      <c r="AC25" s="260">
        <v>49.5</v>
      </c>
      <c r="AD25" s="268">
        <v>61</v>
      </c>
      <c r="AE25" s="631">
        <v>75</v>
      </c>
      <c r="AF25" s="310">
        <v>49</v>
      </c>
      <c r="AG25" s="260"/>
      <c r="AH25" s="269">
        <v>61.66</v>
      </c>
      <c r="AI25" s="670">
        <v>84</v>
      </c>
      <c r="AJ25" s="665">
        <v>70.3</v>
      </c>
      <c r="AK25" s="631">
        <v>53</v>
      </c>
      <c r="AL25" s="310">
        <v>61</v>
      </c>
      <c r="AM25" s="260">
        <v>43.75</v>
      </c>
      <c r="AN25" s="260">
        <v>56.33</v>
      </c>
      <c r="AO25" s="260"/>
      <c r="AP25" s="269">
        <v>53.5</v>
      </c>
      <c r="AQ25" s="631">
        <v>71</v>
      </c>
      <c r="AR25" s="321">
        <v>59</v>
      </c>
      <c r="AS25" s="260">
        <v>62</v>
      </c>
      <c r="AT25" s="260">
        <v>84.75</v>
      </c>
      <c r="AU25" s="260">
        <v>40.5</v>
      </c>
      <c r="AV25" s="269">
        <v>56</v>
      </c>
      <c r="AW25" s="631">
        <v>58</v>
      </c>
      <c r="AX25" s="310">
        <v>50</v>
      </c>
      <c r="AY25" s="260">
        <v>56.75</v>
      </c>
      <c r="AZ25" s="260">
        <v>67.83</v>
      </c>
      <c r="BA25" s="260">
        <v>45</v>
      </c>
      <c r="BB25" s="269">
        <v>52.5</v>
      </c>
      <c r="BC25" s="631">
        <v>73</v>
      </c>
      <c r="BD25" s="310"/>
      <c r="BE25" s="260">
        <v>51.5</v>
      </c>
      <c r="BF25" s="260">
        <v>72</v>
      </c>
      <c r="BG25" s="260"/>
      <c r="BH25" s="269"/>
      <c r="BI25" s="631"/>
      <c r="BJ25" s="321"/>
      <c r="BK25" s="260"/>
      <c r="BL25" s="260"/>
      <c r="BM25" s="260"/>
      <c r="BN25" s="269">
        <v>65</v>
      </c>
      <c r="BO25" s="631">
        <v>73</v>
      </c>
      <c r="BP25" s="310">
        <v>77</v>
      </c>
      <c r="BQ25" s="260">
        <v>63</v>
      </c>
      <c r="BR25" s="260">
        <v>62.6</v>
      </c>
      <c r="BS25" s="260">
        <v>67</v>
      </c>
      <c r="BT25" s="269">
        <v>71.33</v>
      </c>
      <c r="BU25" s="568"/>
      <c r="BV25" s="259"/>
      <c r="BW25" s="260"/>
      <c r="BX25" s="260"/>
      <c r="BY25" s="260"/>
      <c r="BZ25" s="269"/>
      <c r="CA25" s="588"/>
      <c r="CB25" s="568"/>
      <c r="CC25" s="259"/>
      <c r="CD25" s="260"/>
      <c r="CE25" s="260"/>
      <c r="CF25" s="269"/>
      <c r="CG25" s="568">
        <v>71</v>
      </c>
      <c r="CH25" s="259">
        <f t="shared" si="0"/>
        <v>60</v>
      </c>
      <c r="CI25" s="260">
        <v>61.596000000000004</v>
      </c>
      <c r="CJ25" s="270">
        <v>64.430000000000007</v>
      </c>
      <c r="CK25" s="260">
        <v>61.6</v>
      </c>
      <c r="CL25" s="268">
        <v>64.34</v>
      </c>
    </row>
    <row r="26" spans="1:90">
      <c r="A26" s="252">
        <v>23</v>
      </c>
      <c r="B26" s="15" t="s">
        <v>43</v>
      </c>
      <c r="C26" s="659">
        <v>77</v>
      </c>
      <c r="D26" s="649">
        <v>80</v>
      </c>
      <c r="E26" s="261">
        <v>78.849999999999994</v>
      </c>
      <c r="F26" s="261">
        <v>81.02</v>
      </c>
      <c r="G26" s="261">
        <v>74.400000000000006</v>
      </c>
      <c r="H26" s="562">
        <v>81.93</v>
      </c>
      <c r="I26" s="336">
        <v>4.9000000000000004</v>
      </c>
      <c r="J26" s="284">
        <v>4.83</v>
      </c>
      <c r="K26" s="340">
        <v>5</v>
      </c>
      <c r="L26" s="571">
        <v>4.8</v>
      </c>
      <c r="M26" s="336">
        <v>60</v>
      </c>
      <c r="N26" s="649">
        <v>66</v>
      </c>
      <c r="O26" s="260">
        <v>67.760000000000005</v>
      </c>
      <c r="P26" s="260">
        <v>63.68</v>
      </c>
      <c r="Q26" s="260">
        <v>69.36</v>
      </c>
      <c r="R26" s="268">
        <v>57.35</v>
      </c>
      <c r="S26" s="644">
        <v>53</v>
      </c>
      <c r="T26" s="293">
        <v>73</v>
      </c>
      <c r="U26" s="271">
        <v>65.81</v>
      </c>
      <c r="V26" s="271">
        <v>66.599999999999994</v>
      </c>
      <c r="W26" s="271">
        <v>63.83</v>
      </c>
      <c r="X26" s="556">
        <v>62</v>
      </c>
      <c r="Y26" s="631">
        <v>61</v>
      </c>
      <c r="Z26" s="310">
        <v>63</v>
      </c>
      <c r="AA26" s="260">
        <v>56.5</v>
      </c>
      <c r="AB26" s="260">
        <v>62.4</v>
      </c>
      <c r="AC26" s="260">
        <v>86.5</v>
      </c>
      <c r="AD26" s="268">
        <v>83.5</v>
      </c>
      <c r="AE26" s="631">
        <v>67</v>
      </c>
      <c r="AF26" s="310">
        <v>79</v>
      </c>
      <c r="AG26" s="260">
        <v>80</v>
      </c>
      <c r="AH26" s="269">
        <v>70</v>
      </c>
      <c r="AI26" s="670">
        <v>52</v>
      </c>
      <c r="AJ26" s="665"/>
      <c r="AK26" s="631">
        <v>55</v>
      </c>
      <c r="AL26" s="310">
        <v>67</v>
      </c>
      <c r="AM26" s="260">
        <v>68.5</v>
      </c>
      <c r="AN26" s="260">
        <v>50.33</v>
      </c>
      <c r="AO26" s="260">
        <v>68.099999999999994</v>
      </c>
      <c r="AP26" s="269">
        <v>60.4</v>
      </c>
      <c r="AQ26" s="631">
        <v>80</v>
      </c>
      <c r="AR26" s="321">
        <v>64</v>
      </c>
      <c r="AS26" s="260">
        <v>49.5</v>
      </c>
      <c r="AT26" s="260">
        <v>51.33</v>
      </c>
      <c r="AU26" s="260">
        <v>77.33</v>
      </c>
      <c r="AV26" s="269">
        <v>46.5</v>
      </c>
      <c r="AW26" s="631">
        <v>61</v>
      </c>
      <c r="AX26" s="310">
        <v>74</v>
      </c>
      <c r="AY26" s="260">
        <v>49.5</v>
      </c>
      <c r="AZ26" s="260">
        <v>50</v>
      </c>
      <c r="BA26" s="260">
        <v>56.66</v>
      </c>
      <c r="BB26" s="269">
        <v>45.25</v>
      </c>
      <c r="BC26" s="631">
        <v>46</v>
      </c>
      <c r="BD26" s="310">
        <v>62</v>
      </c>
      <c r="BE26" s="260">
        <v>62.66</v>
      </c>
      <c r="BF26" s="260">
        <v>46</v>
      </c>
      <c r="BG26" s="260"/>
      <c r="BH26" s="269"/>
      <c r="BI26" s="631"/>
      <c r="BJ26" s="321">
        <v>68</v>
      </c>
      <c r="BK26" s="260"/>
      <c r="BL26" s="260"/>
      <c r="BM26" s="260">
        <v>74</v>
      </c>
      <c r="BN26" s="269">
        <v>66</v>
      </c>
      <c r="BO26" s="631">
        <v>62</v>
      </c>
      <c r="BP26" s="310">
        <v>72</v>
      </c>
      <c r="BQ26" s="260"/>
      <c r="BR26" s="260">
        <v>59.8</v>
      </c>
      <c r="BS26" s="260">
        <v>54</v>
      </c>
      <c r="BT26" s="269"/>
      <c r="BU26" s="568"/>
      <c r="BV26" s="261"/>
      <c r="BW26" s="260"/>
      <c r="BX26" s="260"/>
      <c r="BY26" s="260"/>
      <c r="BZ26" s="269"/>
      <c r="CA26" s="588"/>
      <c r="CB26" s="568"/>
      <c r="CC26" s="261"/>
      <c r="CD26" s="260"/>
      <c r="CE26" s="260"/>
      <c r="CF26" s="269"/>
      <c r="CG26" s="568">
        <v>62.2</v>
      </c>
      <c r="CH26" s="259">
        <f t="shared" si="0"/>
        <v>69.818181818181813</v>
      </c>
      <c r="CI26" s="260">
        <v>63.919000000000004</v>
      </c>
      <c r="CJ26" s="270">
        <v>60.11</v>
      </c>
      <c r="CK26" s="260">
        <v>67.61</v>
      </c>
      <c r="CL26" s="268">
        <v>62.86</v>
      </c>
    </row>
    <row r="27" spans="1:90">
      <c r="A27" s="252">
        <v>24</v>
      </c>
      <c r="B27" s="14" t="s">
        <v>44</v>
      </c>
      <c r="C27" s="658">
        <v>78</v>
      </c>
      <c r="D27" s="647">
        <v>73</v>
      </c>
      <c r="E27" s="259">
        <v>73.540000000000006</v>
      </c>
      <c r="F27" s="259">
        <v>81.7</v>
      </c>
      <c r="G27" s="259">
        <v>74</v>
      </c>
      <c r="H27" s="561">
        <v>78.040000000000006</v>
      </c>
      <c r="I27" s="336">
        <v>4.4000000000000004</v>
      </c>
      <c r="J27" s="284">
        <v>4.5</v>
      </c>
      <c r="K27" s="340">
        <v>4.5999999999999996</v>
      </c>
      <c r="L27" s="571">
        <v>4.5</v>
      </c>
      <c r="M27" s="336">
        <v>75</v>
      </c>
      <c r="N27" s="647">
        <v>61</v>
      </c>
      <c r="O27" s="260">
        <v>46</v>
      </c>
      <c r="P27" s="260">
        <v>58.75</v>
      </c>
      <c r="Q27" s="260">
        <v>68.5</v>
      </c>
      <c r="R27" s="268">
        <v>53</v>
      </c>
      <c r="S27" s="644">
        <v>49</v>
      </c>
      <c r="T27" s="293">
        <v>63</v>
      </c>
      <c r="U27" s="271">
        <v>63.33</v>
      </c>
      <c r="V27" s="271">
        <v>61.66</v>
      </c>
      <c r="W27" s="271">
        <v>65</v>
      </c>
      <c r="X27" s="556">
        <v>63.7</v>
      </c>
      <c r="Y27" s="631">
        <v>52</v>
      </c>
      <c r="Z27" s="310">
        <v>56</v>
      </c>
      <c r="AA27" s="260">
        <v>54</v>
      </c>
      <c r="AB27" s="260">
        <v>68</v>
      </c>
      <c r="AC27" s="260">
        <v>80</v>
      </c>
      <c r="AD27" s="268">
        <v>76</v>
      </c>
      <c r="AE27" s="631">
        <v>62</v>
      </c>
      <c r="AF27" s="310">
        <v>61</v>
      </c>
      <c r="AG27" s="260"/>
      <c r="AH27" s="269">
        <v>80</v>
      </c>
      <c r="AI27" s="670"/>
      <c r="AJ27" s="665">
        <v>77</v>
      </c>
      <c r="AK27" s="631">
        <v>76</v>
      </c>
      <c r="AL27" s="310">
        <v>76</v>
      </c>
      <c r="AM27" s="260">
        <v>33</v>
      </c>
      <c r="AN27" s="260">
        <v>46.33</v>
      </c>
      <c r="AO27" s="260">
        <v>49.5</v>
      </c>
      <c r="AP27" s="269">
        <v>55.66</v>
      </c>
      <c r="AQ27" s="631">
        <v>84</v>
      </c>
      <c r="AR27" s="321"/>
      <c r="AS27" s="260">
        <v>30</v>
      </c>
      <c r="AT27" s="260">
        <v>63.5</v>
      </c>
      <c r="AU27" s="260">
        <v>41</v>
      </c>
      <c r="AV27" s="269">
        <v>31</v>
      </c>
      <c r="AW27" s="631">
        <v>77</v>
      </c>
      <c r="AX27" s="310">
        <v>38</v>
      </c>
      <c r="AY27" s="260">
        <v>49.5</v>
      </c>
      <c r="AZ27" s="260">
        <v>64.33</v>
      </c>
      <c r="BA27" s="260">
        <v>40</v>
      </c>
      <c r="BB27" s="269">
        <v>51.5</v>
      </c>
      <c r="BC27" s="631">
        <v>64</v>
      </c>
      <c r="BD27" s="310">
        <v>48</v>
      </c>
      <c r="BE27" s="260"/>
      <c r="BF27" s="260">
        <v>77</v>
      </c>
      <c r="BG27" s="260"/>
      <c r="BH27" s="269"/>
      <c r="BI27" s="631">
        <v>60</v>
      </c>
      <c r="BJ27" s="321"/>
      <c r="BK27" s="260"/>
      <c r="BL27" s="260"/>
      <c r="BM27" s="260"/>
      <c r="BN27" s="269"/>
      <c r="BO27" s="631">
        <v>59</v>
      </c>
      <c r="BP27" s="310">
        <v>44</v>
      </c>
      <c r="BQ27" s="260">
        <v>90</v>
      </c>
      <c r="BR27" s="260"/>
      <c r="BS27" s="260"/>
      <c r="BT27" s="269">
        <v>68.5</v>
      </c>
      <c r="BU27" s="568"/>
      <c r="BV27" s="259"/>
      <c r="BW27" s="260"/>
      <c r="BX27" s="260"/>
      <c r="BY27" s="260"/>
      <c r="BZ27" s="269"/>
      <c r="CA27" s="588"/>
      <c r="CB27" s="568"/>
      <c r="CC27" s="259"/>
      <c r="CD27" s="260"/>
      <c r="CE27" s="260"/>
      <c r="CF27" s="269"/>
      <c r="CG27" s="568">
        <v>66.909090909090907</v>
      </c>
      <c r="CH27" s="259">
        <f t="shared" si="0"/>
        <v>57.777777777777779</v>
      </c>
      <c r="CI27" s="260">
        <v>56.24111111111111</v>
      </c>
      <c r="CJ27" s="270">
        <v>66.8</v>
      </c>
      <c r="CK27" s="260">
        <v>59.71</v>
      </c>
      <c r="CL27" s="268">
        <v>61.6</v>
      </c>
    </row>
    <row r="28" spans="1:90">
      <c r="A28" s="252">
        <v>25</v>
      </c>
      <c r="B28" s="14" t="s">
        <v>45</v>
      </c>
      <c r="C28" s="658">
        <v>72</v>
      </c>
      <c r="D28" s="647">
        <v>69</v>
      </c>
      <c r="E28" s="259">
        <v>65.36</v>
      </c>
      <c r="F28" s="259">
        <v>74.33</v>
      </c>
      <c r="G28" s="259">
        <v>74.400000000000006</v>
      </c>
      <c r="H28" s="561">
        <v>77</v>
      </c>
      <c r="I28" s="336">
        <v>4.4000000000000004</v>
      </c>
      <c r="J28" s="284"/>
      <c r="K28" s="340">
        <v>4.7</v>
      </c>
      <c r="L28" s="571">
        <v>4.7</v>
      </c>
      <c r="M28" s="336">
        <v>61</v>
      </c>
      <c r="N28" s="647">
        <v>68</v>
      </c>
      <c r="O28" s="260">
        <v>64.5</v>
      </c>
      <c r="P28" s="260">
        <v>65.400000000000006</v>
      </c>
      <c r="Q28" s="260">
        <v>62</v>
      </c>
      <c r="R28" s="268">
        <v>58.16</v>
      </c>
      <c r="S28" s="336">
        <v>64</v>
      </c>
      <c r="T28" s="284">
        <v>76</v>
      </c>
      <c r="U28" s="260">
        <v>56.28</v>
      </c>
      <c r="V28" s="260">
        <v>70.75</v>
      </c>
      <c r="W28" s="260">
        <v>83</v>
      </c>
      <c r="X28" s="269">
        <v>76.14</v>
      </c>
      <c r="Y28" s="631">
        <v>68</v>
      </c>
      <c r="Z28" s="310"/>
      <c r="AA28" s="260"/>
      <c r="AB28" s="260">
        <v>75</v>
      </c>
      <c r="AC28" s="260">
        <v>86</v>
      </c>
      <c r="AD28" s="268">
        <v>70.400000000000006</v>
      </c>
      <c r="AE28" s="631"/>
      <c r="AF28" s="310"/>
      <c r="AG28" s="260"/>
      <c r="AH28" s="269">
        <v>51</v>
      </c>
      <c r="AI28" s="670">
        <v>66</v>
      </c>
      <c r="AJ28" s="665">
        <v>58</v>
      </c>
      <c r="AK28" s="631">
        <v>65</v>
      </c>
      <c r="AL28" s="310"/>
      <c r="AM28" s="260">
        <v>38.5</v>
      </c>
      <c r="AN28" s="260">
        <v>51.5</v>
      </c>
      <c r="AO28" s="260">
        <v>48</v>
      </c>
      <c r="AP28" s="269">
        <v>57</v>
      </c>
      <c r="AQ28" s="631">
        <v>55</v>
      </c>
      <c r="AR28" s="321">
        <v>82</v>
      </c>
      <c r="AS28" s="260">
        <v>50</v>
      </c>
      <c r="AT28" s="260">
        <v>52.8</v>
      </c>
      <c r="AU28" s="260">
        <v>28</v>
      </c>
      <c r="AV28" s="269">
        <v>68</v>
      </c>
      <c r="AW28" s="631">
        <v>55</v>
      </c>
      <c r="AX28" s="310">
        <v>71</v>
      </c>
      <c r="AY28" s="260">
        <v>66</v>
      </c>
      <c r="AZ28" s="260">
        <v>64</v>
      </c>
      <c r="BA28" s="260">
        <v>38</v>
      </c>
      <c r="BB28" s="269">
        <v>54.5</v>
      </c>
      <c r="BC28" s="631">
        <v>27</v>
      </c>
      <c r="BD28" s="310"/>
      <c r="BE28" s="260"/>
      <c r="BF28" s="260"/>
      <c r="BG28" s="260"/>
      <c r="BH28" s="269">
        <v>70</v>
      </c>
      <c r="BI28" s="631"/>
      <c r="BJ28" s="321"/>
      <c r="BK28" s="260"/>
      <c r="BL28" s="260">
        <v>67</v>
      </c>
      <c r="BM28" s="260"/>
      <c r="BN28" s="269">
        <v>69</v>
      </c>
      <c r="BO28" s="631">
        <v>65</v>
      </c>
      <c r="BP28" s="310"/>
      <c r="BQ28" s="260"/>
      <c r="BR28" s="260">
        <v>54</v>
      </c>
      <c r="BS28" s="260"/>
      <c r="BT28" s="269"/>
      <c r="BU28" s="568"/>
      <c r="BV28" s="259"/>
      <c r="BW28" s="260"/>
      <c r="BX28" s="260"/>
      <c r="BY28" s="260"/>
      <c r="BZ28" s="269"/>
      <c r="CA28" s="588"/>
      <c r="CB28" s="568"/>
      <c r="CC28" s="259"/>
      <c r="CD28" s="260"/>
      <c r="CE28" s="260"/>
      <c r="CF28" s="269"/>
      <c r="CG28" s="568">
        <v>59.111111111111114</v>
      </c>
      <c r="CH28" s="259">
        <f t="shared" si="0"/>
        <v>73.2</v>
      </c>
      <c r="CI28" s="260">
        <v>57.601428571428571</v>
      </c>
      <c r="CJ28" s="270">
        <v>62.57</v>
      </c>
      <c r="CK28" s="260">
        <v>60.67</v>
      </c>
      <c r="CL28" s="268">
        <v>65.819999999999993</v>
      </c>
    </row>
    <row r="29" spans="1:90">
      <c r="A29" s="252">
        <v>26</v>
      </c>
      <c r="B29" s="14" t="s">
        <v>46</v>
      </c>
      <c r="C29" s="658">
        <v>73</v>
      </c>
      <c r="D29" s="647">
        <v>70</v>
      </c>
      <c r="E29" s="259">
        <v>76.94</v>
      </c>
      <c r="F29" s="259">
        <v>75.069999999999993</v>
      </c>
      <c r="G29" s="259">
        <v>75.61</v>
      </c>
      <c r="H29" s="561">
        <v>81</v>
      </c>
      <c r="I29" s="336">
        <v>4.5</v>
      </c>
      <c r="J29" s="284">
        <v>4.17</v>
      </c>
      <c r="K29" s="341">
        <v>5</v>
      </c>
      <c r="L29" s="571">
        <v>4.8</v>
      </c>
      <c r="M29" s="336">
        <v>59</v>
      </c>
      <c r="N29" s="647">
        <v>56</v>
      </c>
      <c r="O29" s="260">
        <v>62.7</v>
      </c>
      <c r="P29" s="260">
        <v>60.57</v>
      </c>
      <c r="Q29" s="260">
        <v>66.430000000000007</v>
      </c>
      <c r="R29" s="268">
        <v>54.25</v>
      </c>
      <c r="S29" s="336">
        <v>66</v>
      </c>
      <c r="T29" s="284">
        <v>67</v>
      </c>
      <c r="U29" s="260">
        <v>70.83</v>
      </c>
      <c r="V29" s="260">
        <v>57.85</v>
      </c>
      <c r="W29" s="260">
        <v>70.2</v>
      </c>
      <c r="X29" s="269">
        <v>64.5</v>
      </c>
      <c r="Y29" s="631">
        <v>58</v>
      </c>
      <c r="Z29" s="310">
        <v>49</v>
      </c>
      <c r="AA29" s="260">
        <v>92</v>
      </c>
      <c r="AB29" s="260">
        <v>68</v>
      </c>
      <c r="AC29" s="260"/>
      <c r="AD29" s="268"/>
      <c r="AE29" s="631">
        <v>49</v>
      </c>
      <c r="AF29" s="310">
        <v>51</v>
      </c>
      <c r="AG29" s="260">
        <v>66</v>
      </c>
      <c r="AH29" s="269">
        <v>83.5</v>
      </c>
      <c r="AI29" s="670">
        <v>97</v>
      </c>
      <c r="AJ29" s="665">
        <v>75</v>
      </c>
      <c r="AK29" s="631">
        <v>61</v>
      </c>
      <c r="AL29" s="310">
        <v>52</v>
      </c>
      <c r="AM29" s="260">
        <v>52</v>
      </c>
      <c r="AN29" s="260">
        <v>67</v>
      </c>
      <c r="AO29" s="260">
        <v>60.57</v>
      </c>
      <c r="AP29" s="269">
        <v>56</v>
      </c>
      <c r="AQ29" s="631">
        <v>74</v>
      </c>
      <c r="AR29" s="321">
        <v>99</v>
      </c>
      <c r="AS29" s="260">
        <v>73.75</v>
      </c>
      <c r="AT29" s="260">
        <v>49.5</v>
      </c>
      <c r="AU29" s="260">
        <v>62</v>
      </c>
      <c r="AV29" s="269">
        <v>57</v>
      </c>
      <c r="AW29" s="631">
        <v>72</v>
      </c>
      <c r="AX29" s="310">
        <v>32</v>
      </c>
      <c r="AY29" s="260">
        <v>58.14</v>
      </c>
      <c r="AZ29" s="260">
        <v>53.5</v>
      </c>
      <c r="BA29" s="260">
        <v>63.57</v>
      </c>
      <c r="BB29" s="269">
        <v>64.5</v>
      </c>
      <c r="BC29" s="631">
        <v>70</v>
      </c>
      <c r="BD29" s="310">
        <v>56</v>
      </c>
      <c r="BE29" s="260"/>
      <c r="BF29" s="260"/>
      <c r="BG29" s="260"/>
      <c r="BH29" s="269"/>
      <c r="BI29" s="631"/>
      <c r="BJ29" s="321"/>
      <c r="BK29" s="260"/>
      <c r="BL29" s="260"/>
      <c r="BM29" s="260"/>
      <c r="BN29" s="269"/>
      <c r="BO29" s="631">
        <v>85</v>
      </c>
      <c r="BP29" s="310">
        <v>87</v>
      </c>
      <c r="BQ29" s="260">
        <v>63</v>
      </c>
      <c r="BR29" s="260"/>
      <c r="BS29" s="260"/>
      <c r="BT29" s="269"/>
      <c r="BU29" s="568"/>
      <c r="BV29" s="259"/>
      <c r="BW29" s="260"/>
      <c r="BX29" s="260"/>
      <c r="BY29" s="260"/>
      <c r="BZ29" s="269"/>
      <c r="CA29" s="588"/>
      <c r="CB29" s="568"/>
      <c r="CC29" s="259"/>
      <c r="CD29" s="260"/>
      <c r="CE29" s="260"/>
      <c r="CF29" s="269"/>
      <c r="CG29" s="568">
        <v>66.7</v>
      </c>
      <c r="CH29" s="259">
        <f t="shared" si="0"/>
        <v>61.9</v>
      </c>
      <c r="CI29" s="260">
        <v>67.972999999999985</v>
      </c>
      <c r="CJ29" s="270">
        <v>64.37</v>
      </c>
      <c r="CK29" s="260">
        <v>70.760000000000005</v>
      </c>
      <c r="CL29" s="268">
        <v>64.599999999999994</v>
      </c>
    </row>
    <row r="30" spans="1:90">
      <c r="A30" s="252">
        <v>27</v>
      </c>
      <c r="B30" s="14" t="s">
        <v>47</v>
      </c>
      <c r="C30" s="658">
        <v>67</v>
      </c>
      <c r="D30" s="647">
        <v>71</v>
      </c>
      <c r="E30" s="259">
        <v>73</v>
      </c>
      <c r="F30" s="259">
        <v>76.56</v>
      </c>
      <c r="G30" s="259">
        <v>72.77</v>
      </c>
      <c r="H30" s="561">
        <v>71.8</v>
      </c>
      <c r="I30" s="336">
        <v>4.0999999999999996</v>
      </c>
      <c r="J30" s="284">
        <v>4.46</v>
      </c>
      <c r="K30" s="340">
        <v>4.7</v>
      </c>
      <c r="L30" s="571">
        <v>4.3</v>
      </c>
      <c r="M30" s="336">
        <v>54</v>
      </c>
      <c r="N30" s="647">
        <v>57</v>
      </c>
      <c r="O30" s="260">
        <v>63.42</v>
      </c>
      <c r="P30" s="260">
        <v>63.86</v>
      </c>
      <c r="Q30" s="260">
        <v>56.11</v>
      </c>
      <c r="R30" s="268">
        <v>45.92</v>
      </c>
      <c r="S30" s="336">
        <v>54</v>
      </c>
      <c r="T30" s="284">
        <v>64</v>
      </c>
      <c r="U30" s="260">
        <v>56.71</v>
      </c>
      <c r="V30" s="260">
        <v>58.73</v>
      </c>
      <c r="W30" s="260">
        <v>62.41</v>
      </c>
      <c r="X30" s="269">
        <v>52.9</v>
      </c>
      <c r="Y30" s="631">
        <v>47</v>
      </c>
      <c r="Z30" s="310">
        <v>62</v>
      </c>
      <c r="AA30" s="260">
        <v>92</v>
      </c>
      <c r="AB30" s="260">
        <v>57.8</v>
      </c>
      <c r="AC30" s="260">
        <v>61</v>
      </c>
      <c r="AD30" s="268">
        <v>42.4</v>
      </c>
      <c r="AE30" s="631">
        <v>32</v>
      </c>
      <c r="AF30" s="310"/>
      <c r="AG30" s="260"/>
      <c r="AH30" s="269"/>
      <c r="AI30" s="670">
        <v>69</v>
      </c>
      <c r="AJ30" s="665">
        <v>68</v>
      </c>
      <c r="AK30" s="631">
        <v>47</v>
      </c>
      <c r="AL30" s="310">
        <v>47</v>
      </c>
      <c r="AM30" s="260">
        <v>43.5</v>
      </c>
      <c r="AN30" s="260">
        <v>50.83</v>
      </c>
      <c r="AO30" s="260">
        <v>49.5</v>
      </c>
      <c r="AP30" s="269">
        <v>51.4</v>
      </c>
      <c r="AQ30" s="631">
        <v>49</v>
      </c>
      <c r="AR30" s="321">
        <v>64</v>
      </c>
      <c r="AS30" s="260"/>
      <c r="AT30" s="260">
        <v>53</v>
      </c>
      <c r="AU30" s="260"/>
      <c r="AV30" s="269">
        <v>68.5</v>
      </c>
      <c r="AW30" s="631">
        <v>50</v>
      </c>
      <c r="AX30" s="310">
        <v>54</v>
      </c>
      <c r="AY30" s="260">
        <v>60</v>
      </c>
      <c r="AZ30" s="260">
        <v>61.25</v>
      </c>
      <c r="BA30" s="260"/>
      <c r="BB30" s="269">
        <v>62.75</v>
      </c>
      <c r="BC30" s="631"/>
      <c r="BD30" s="310"/>
      <c r="BE30" s="260"/>
      <c r="BF30" s="260"/>
      <c r="BG30" s="260">
        <v>83</v>
      </c>
      <c r="BH30" s="269"/>
      <c r="BI30" s="631">
        <v>57</v>
      </c>
      <c r="BJ30" s="321">
        <v>61</v>
      </c>
      <c r="BK30" s="260"/>
      <c r="BL30" s="260"/>
      <c r="BM30" s="260"/>
      <c r="BN30" s="269">
        <v>92</v>
      </c>
      <c r="BO30" s="631">
        <v>70</v>
      </c>
      <c r="BP30" s="310">
        <v>70</v>
      </c>
      <c r="BQ30" s="260"/>
      <c r="BR30" s="260">
        <v>23</v>
      </c>
      <c r="BS30" s="260">
        <v>74</v>
      </c>
      <c r="BT30" s="269">
        <v>37.5</v>
      </c>
      <c r="BU30" s="568"/>
      <c r="BV30" s="259"/>
      <c r="BW30" s="260"/>
      <c r="BX30" s="260"/>
      <c r="BY30" s="260"/>
      <c r="BZ30" s="269"/>
      <c r="CA30" s="588"/>
      <c r="CB30" s="568"/>
      <c r="CC30" s="259"/>
      <c r="CD30" s="260"/>
      <c r="CE30" s="260"/>
      <c r="CF30" s="269"/>
      <c r="CG30" s="568">
        <v>52.7</v>
      </c>
      <c r="CH30" s="259">
        <f t="shared" si="0"/>
        <v>61.111111111111114</v>
      </c>
      <c r="CI30" s="260">
        <v>62.40625</v>
      </c>
      <c r="CJ30" s="270">
        <v>55.62</v>
      </c>
      <c r="CK30" s="260">
        <v>65.97</v>
      </c>
      <c r="CL30" s="268">
        <v>59.3</v>
      </c>
    </row>
    <row r="31" spans="1:90">
      <c r="A31" s="252">
        <v>28</v>
      </c>
      <c r="B31" s="24" t="s">
        <v>48</v>
      </c>
      <c r="C31" s="658">
        <v>73</v>
      </c>
      <c r="D31" s="647">
        <v>69</v>
      </c>
      <c r="E31" s="259">
        <v>79.45</v>
      </c>
      <c r="F31" s="259">
        <v>60.75</v>
      </c>
      <c r="G31" s="259">
        <v>69.540000000000006</v>
      </c>
      <c r="H31" s="561">
        <v>71.569999999999993</v>
      </c>
      <c r="I31" s="336">
        <v>4.4000000000000004</v>
      </c>
      <c r="J31" s="284">
        <v>4.67</v>
      </c>
      <c r="K31" s="340">
        <v>4</v>
      </c>
      <c r="L31" s="571">
        <v>4.7</v>
      </c>
      <c r="M31" s="336">
        <v>58</v>
      </c>
      <c r="N31" s="647">
        <v>64</v>
      </c>
      <c r="O31" s="260">
        <v>67.28</v>
      </c>
      <c r="P31" s="260">
        <v>49</v>
      </c>
      <c r="Q31" s="260">
        <v>58.37</v>
      </c>
      <c r="R31" s="268">
        <v>52.41</v>
      </c>
      <c r="S31" s="336">
        <v>68</v>
      </c>
      <c r="T31" s="284">
        <v>59</v>
      </c>
      <c r="U31" s="260">
        <v>64.33</v>
      </c>
      <c r="V31" s="260">
        <v>34.1</v>
      </c>
      <c r="W31" s="260">
        <v>58.85</v>
      </c>
      <c r="X31" s="269">
        <v>67.25</v>
      </c>
      <c r="Y31" s="631">
        <v>82</v>
      </c>
      <c r="Z31" s="310">
        <v>52</v>
      </c>
      <c r="AA31" s="260">
        <v>64</v>
      </c>
      <c r="AB31" s="260">
        <v>27.87</v>
      </c>
      <c r="AC31" s="260">
        <v>49</v>
      </c>
      <c r="AD31" s="268">
        <v>56</v>
      </c>
      <c r="AE31" s="631">
        <v>52</v>
      </c>
      <c r="AF31" s="310"/>
      <c r="AG31" s="260">
        <v>84</v>
      </c>
      <c r="AH31" s="269"/>
      <c r="AI31" s="670"/>
      <c r="AJ31" s="665">
        <v>73</v>
      </c>
      <c r="AK31" s="631"/>
      <c r="AL31" s="310"/>
      <c r="AM31" s="260">
        <v>55</v>
      </c>
      <c r="AN31" s="260">
        <v>71</v>
      </c>
      <c r="AO31" s="260">
        <v>53</v>
      </c>
      <c r="AP31" s="269">
        <v>46.5</v>
      </c>
      <c r="AQ31" s="631">
        <v>79</v>
      </c>
      <c r="AR31" s="321"/>
      <c r="AS31" s="260">
        <v>15</v>
      </c>
      <c r="AT31" s="260"/>
      <c r="AU31" s="260">
        <v>21</v>
      </c>
      <c r="AV31" s="269">
        <v>92</v>
      </c>
      <c r="AW31" s="631">
        <v>52</v>
      </c>
      <c r="AX31" s="310">
        <v>52</v>
      </c>
      <c r="AY31" s="260">
        <v>46</v>
      </c>
      <c r="AZ31" s="260"/>
      <c r="BA31" s="260">
        <v>23</v>
      </c>
      <c r="BB31" s="269">
        <v>78</v>
      </c>
      <c r="BC31" s="631"/>
      <c r="BD31" s="310">
        <v>63</v>
      </c>
      <c r="BE31" s="260">
        <v>80</v>
      </c>
      <c r="BF31" s="260"/>
      <c r="BG31" s="260"/>
      <c r="BH31" s="269">
        <v>27</v>
      </c>
      <c r="BI31" s="631"/>
      <c r="BJ31" s="321"/>
      <c r="BK31" s="260"/>
      <c r="BL31" s="260"/>
      <c r="BM31" s="260"/>
      <c r="BN31" s="269"/>
      <c r="BO31" s="631"/>
      <c r="BP31" s="310"/>
      <c r="BQ31" s="260">
        <v>91</v>
      </c>
      <c r="BR31" s="260"/>
      <c r="BS31" s="260"/>
      <c r="BT31" s="269">
        <v>70</v>
      </c>
      <c r="BU31" s="568"/>
      <c r="BV31" s="259"/>
      <c r="BW31" s="260"/>
      <c r="BX31" s="260"/>
      <c r="BY31" s="260"/>
      <c r="BZ31" s="269"/>
      <c r="CA31" s="588"/>
      <c r="CB31" s="568"/>
      <c r="CC31" s="259"/>
      <c r="CD31" s="260"/>
      <c r="CE31" s="260"/>
      <c r="CF31" s="269"/>
      <c r="CG31" s="568">
        <v>66.285714285714292</v>
      </c>
      <c r="CH31" s="259">
        <f t="shared" si="0"/>
        <v>59.833333333333336</v>
      </c>
      <c r="CI31" s="260">
        <v>63.145454545454534</v>
      </c>
      <c r="CJ31" s="270">
        <v>48.54</v>
      </c>
      <c r="CK31" s="260">
        <v>47.53</v>
      </c>
      <c r="CL31" s="268">
        <v>63.37</v>
      </c>
    </row>
    <row r="32" spans="1:90" s="430" customFormat="1">
      <c r="A32" s="591"/>
      <c r="B32" s="14" t="s">
        <v>49</v>
      </c>
      <c r="C32" s="660"/>
      <c r="D32" s="650">
        <v>72</v>
      </c>
      <c r="E32" s="592">
        <v>80.64</v>
      </c>
      <c r="F32" s="592">
        <v>69.25</v>
      </c>
      <c r="G32" s="592">
        <v>73.95</v>
      </c>
      <c r="H32" s="593">
        <v>74.349999999999994</v>
      </c>
      <c r="I32" s="652"/>
      <c r="J32" s="509">
        <v>4.55</v>
      </c>
      <c r="K32" s="594">
        <v>4.8</v>
      </c>
      <c r="L32" s="595">
        <v>4.8</v>
      </c>
      <c r="M32" s="652"/>
      <c r="N32" s="650">
        <v>61</v>
      </c>
      <c r="O32" s="596">
        <v>66</v>
      </c>
      <c r="P32" s="596">
        <v>63.62</v>
      </c>
      <c r="Q32" s="596">
        <v>61.8</v>
      </c>
      <c r="R32" s="597">
        <v>53.2</v>
      </c>
      <c r="S32" s="645"/>
      <c r="T32" s="509">
        <v>60</v>
      </c>
      <c r="U32" s="596">
        <v>60.9</v>
      </c>
      <c r="V32" s="596">
        <v>57.08</v>
      </c>
      <c r="W32" s="596">
        <v>65.22</v>
      </c>
      <c r="X32" s="598">
        <v>66.8</v>
      </c>
      <c r="Y32" s="629"/>
      <c r="Z32" s="512">
        <v>53</v>
      </c>
      <c r="AA32" s="596">
        <v>48.5</v>
      </c>
      <c r="AB32" s="596">
        <v>50.85</v>
      </c>
      <c r="AC32" s="596">
        <v>72</v>
      </c>
      <c r="AD32" s="597">
        <v>80</v>
      </c>
      <c r="AE32" s="629"/>
      <c r="AF32" s="512">
        <v>60</v>
      </c>
      <c r="AG32" s="596">
        <v>80</v>
      </c>
      <c r="AH32" s="598">
        <v>63.55</v>
      </c>
      <c r="AI32" s="600"/>
      <c r="AJ32" s="666">
        <v>69</v>
      </c>
      <c r="AK32" s="629"/>
      <c r="AL32" s="512">
        <v>46</v>
      </c>
      <c r="AM32" s="596">
        <v>56</v>
      </c>
      <c r="AN32" s="596">
        <v>56.5</v>
      </c>
      <c r="AO32" s="596">
        <v>49.3</v>
      </c>
      <c r="AP32" s="598">
        <v>54</v>
      </c>
      <c r="AQ32" s="629"/>
      <c r="AR32" s="513">
        <v>51</v>
      </c>
      <c r="AS32" s="596">
        <v>52</v>
      </c>
      <c r="AT32" s="596">
        <v>39</v>
      </c>
      <c r="AU32" s="596"/>
      <c r="AV32" s="598"/>
      <c r="AW32" s="629"/>
      <c r="AX32" s="512">
        <v>47</v>
      </c>
      <c r="AY32" s="596">
        <v>55</v>
      </c>
      <c r="AZ32" s="596">
        <v>50.85</v>
      </c>
      <c r="BA32" s="596"/>
      <c r="BB32" s="598">
        <v>60</v>
      </c>
      <c r="BC32" s="629"/>
      <c r="BD32" s="512"/>
      <c r="BE32" s="596">
        <v>75</v>
      </c>
      <c r="BF32" s="596">
        <v>44</v>
      </c>
      <c r="BG32" s="596">
        <v>87</v>
      </c>
      <c r="BH32" s="598"/>
      <c r="BI32" s="629"/>
      <c r="BJ32" s="513"/>
      <c r="BK32" s="596"/>
      <c r="BL32" s="596"/>
      <c r="BM32" s="596"/>
      <c r="BN32" s="598"/>
      <c r="BO32" s="629"/>
      <c r="BP32" s="512">
        <v>73</v>
      </c>
      <c r="BQ32" s="596">
        <v>90</v>
      </c>
      <c r="BR32" s="596">
        <v>45</v>
      </c>
      <c r="BS32" s="596"/>
      <c r="BT32" s="598"/>
      <c r="BU32" s="599"/>
      <c r="BV32" s="592"/>
      <c r="BW32" s="596"/>
      <c r="BX32" s="596"/>
      <c r="BY32" s="596"/>
      <c r="BZ32" s="598"/>
      <c r="CA32" s="600"/>
      <c r="CB32" s="599"/>
      <c r="CC32" s="592"/>
      <c r="CD32" s="596"/>
      <c r="CE32" s="596"/>
      <c r="CF32" s="598"/>
      <c r="CG32" s="599"/>
      <c r="CH32" s="592">
        <f t="shared" si="0"/>
        <v>58.111111111111114</v>
      </c>
      <c r="CI32" s="596">
        <v>65.273636363636356</v>
      </c>
      <c r="CJ32" s="601">
        <v>53.97</v>
      </c>
      <c r="CK32" s="596">
        <v>68.209999999999994</v>
      </c>
      <c r="CL32" s="597">
        <v>65.33</v>
      </c>
    </row>
    <row r="33" spans="1:90">
      <c r="A33" s="252">
        <v>29</v>
      </c>
      <c r="B33" s="14" t="s">
        <v>50</v>
      </c>
      <c r="C33" s="658">
        <v>68</v>
      </c>
      <c r="D33" s="647">
        <v>73</v>
      </c>
      <c r="E33" s="259">
        <v>67</v>
      </c>
      <c r="F33" s="259">
        <v>68.760000000000005</v>
      </c>
      <c r="G33" s="259">
        <v>66.36</v>
      </c>
      <c r="H33" s="561">
        <v>73.38</v>
      </c>
      <c r="I33" s="336">
        <v>4.4000000000000004</v>
      </c>
      <c r="J33" s="284">
        <v>4.17</v>
      </c>
      <c r="K33" s="340">
        <v>3.9</v>
      </c>
      <c r="L33" s="571">
        <v>4.5999999999999996</v>
      </c>
      <c r="M33" s="336">
        <v>64</v>
      </c>
      <c r="N33" s="647">
        <v>55</v>
      </c>
      <c r="O33" s="260">
        <v>53.75</v>
      </c>
      <c r="P33" s="260">
        <v>51.71</v>
      </c>
      <c r="Q33" s="260">
        <v>57</v>
      </c>
      <c r="R33" s="268">
        <v>52.71</v>
      </c>
      <c r="S33" s="336">
        <v>66</v>
      </c>
      <c r="T33" s="284">
        <v>70</v>
      </c>
      <c r="U33" s="260">
        <v>54.44</v>
      </c>
      <c r="V33" s="260">
        <v>52.37</v>
      </c>
      <c r="W33" s="260">
        <v>63</v>
      </c>
      <c r="X33" s="269">
        <v>65.36</v>
      </c>
      <c r="Y33" s="631">
        <v>67</v>
      </c>
      <c r="Z33" s="310">
        <v>67</v>
      </c>
      <c r="AA33" s="260">
        <v>51.14</v>
      </c>
      <c r="AB33" s="260">
        <v>54</v>
      </c>
      <c r="AC33" s="260">
        <v>58.4</v>
      </c>
      <c r="AD33" s="268">
        <v>59</v>
      </c>
      <c r="AE33" s="631"/>
      <c r="AF33" s="310">
        <v>91</v>
      </c>
      <c r="AG33" s="260">
        <v>59</v>
      </c>
      <c r="AH33" s="269"/>
      <c r="AI33" s="670">
        <v>65</v>
      </c>
      <c r="AJ33" s="665">
        <v>68</v>
      </c>
      <c r="AK33" s="631">
        <v>59</v>
      </c>
      <c r="AL33" s="310">
        <v>43</v>
      </c>
      <c r="AM33" s="260">
        <v>54.5</v>
      </c>
      <c r="AN33" s="260">
        <v>55</v>
      </c>
      <c r="AO33" s="260">
        <v>69.66</v>
      </c>
      <c r="AP33" s="269">
        <v>60.5</v>
      </c>
      <c r="AQ33" s="631">
        <v>61</v>
      </c>
      <c r="AR33" s="321"/>
      <c r="AS33" s="260">
        <v>48</v>
      </c>
      <c r="AT33" s="260">
        <v>51.66</v>
      </c>
      <c r="AU33" s="260">
        <v>23</v>
      </c>
      <c r="AV33" s="269">
        <v>54</v>
      </c>
      <c r="AW33" s="631">
        <v>55</v>
      </c>
      <c r="AX33" s="310">
        <v>32</v>
      </c>
      <c r="AY33" s="260">
        <v>53</v>
      </c>
      <c r="AZ33" s="260">
        <v>54</v>
      </c>
      <c r="BA33" s="260">
        <v>41.5</v>
      </c>
      <c r="BB33" s="269">
        <v>62.5</v>
      </c>
      <c r="BC33" s="631"/>
      <c r="BD33" s="310"/>
      <c r="BE33" s="260"/>
      <c r="BF33" s="260"/>
      <c r="BG33" s="260"/>
      <c r="BH33" s="269">
        <v>68</v>
      </c>
      <c r="BI33" s="631"/>
      <c r="BJ33" s="321"/>
      <c r="BK33" s="260"/>
      <c r="BL33" s="260"/>
      <c r="BM33" s="260"/>
      <c r="BN33" s="269"/>
      <c r="BO33" s="631">
        <v>43</v>
      </c>
      <c r="BP33" s="310">
        <v>72</v>
      </c>
      <c r="BQ33" s="260"/>
      <c r="BR33" s="260">
        <v>76</v>
      </c>
      <c r="BS33" s="260">
        <v>54.75</v>
      </c>
      <c r="BT33" s="269">
        <v>85</v>
      </c>
      <c r="BU33" s="568"/>
      <c r="BV33" s="259"/>
      <c r="BW33" s="260"/>
      <c r="BX33" s="260"/>
      <c r="BY33" s="260"/>
      <c r="BZ33" s="269"/>
      <c r="CA33" s="588"/>
      <c r="CB33" s="568"/>
      <c r="CC33" s="259"/>
      <c r="CD33" s="260"/>
      <c r="CE33" s="260"/>
      <c r="CF33" s="269"/>
      <c r="CG33" s="568">
        <v>60.375</v>
      </c>
      <c r="CH33" s="259">
        <f t="shared" si="0"/>
        <v>62.875</v>
      </c>
      <c r="CI33" s="260">
        <v>55.424444444444447</v>
      </c>
      <c r="CJ33" s="270">
        <v>57.93</v>
      </c>
      <c r="CK33" s="260">
        <v>55.4</v>
      </c>
      <c r="CL33" s="268">
        <v>64.8</v>
      </c>
    </row>
    <row r="34" spans="1:90">
      <c r="A34" s="252">
        <v>30</v>
      </c>
      <c r="B34" s="16" t="s">
        <v>51</v>
      </c>
      <c r="C34" s="336">
        <v>67</v>
      </c>
      <c r="D34" s="648">
        <v>69</v>
      </c>
      <c r="E34" s="260">
        <v>71.47</v>
      </c>
      <c r="F34" s="260">
        <v>75.73</v>
      </c>
      <c r="G34" s="260">
        <v>72.61</v>
      </c>
      <c r="H34" s="269">
        <v>78.08</v>
      </c>
      <c r="I34" s="336">
        <v>4</v>
      </c>
      <c r="J34" s="284">
        <v>4.43</v>
      </c>
      <c r="K34" s="340">
        <v>4.3</v>
      </c>
      <c r="L34" s="571">
        <v>4.7</v>
      </c>
      <c r="M34" s="336">
        <v>56</v>
      </c>
      <c r="N34" s="648">
        <v>62</v>
      </c>
      <c r="O34" s="260">
        <v>63</v>
      </c>
      <c r="P34" s="260">
        <v>53.5</v>
      </c>
      <c r="Q34" s="260">
        <v>58.53</v>
      </c>
      <c r="R34" s="268">
        <v>56.07</v>
      </c>
      <c r="S34" s="336">
        <v>59</v>
      </c>
      <c r="T34" s="284">
        <v>66</v>
      </c>
      <c r="U34" s="260">
        <v>65.900000000000006</v>
      </c>
      <c r="V34" s="260">
        <v>58.5</v>
      </c>
      <c r="W34" s="260">
        <v>63.3</v>
      </c>
      <c r="X34" s="269">
        <v>70.599999999999994</v>
      </c>
      <c r="Y34" s="631">
        <v>62</v>
      </c>
      <c r="Z34" s="310"/>
      <c r="AA34" s="260">
        <v>51.5</v>
      </c>
      <c r="AB34" s="260">
        <v>48.5</v>
      </c>
      <c r="AC34" s="260">
        <v>54</v>
      </c>
      <c r="AD34" s="268">
        <v>70.5</v>
      </c>
      <c r="AE34" s="631">
        <v>77</v>
      </c>
      <c r="AF34" s="310">
        <v>80</v>
      </c>
      <c r="AG34" s="260">
        <v>66</v>
      </c>
      <c r="AH34" s="269">
        <v>69.33</v>
      </c>
      <c r="AI34" s="670">
        <v>70</v>
      </c>
      <c r="AJ34" s="665">
        <v>71.5</v>
      </c>
      <c r="AK34" s="631">
        <v>43</v>
      </c>
      <c r="AL34" s="310">
        <v>64</v>
      </c>
      <c r="AM34" s="260">
        <v>44.33</v>
      </c>
      <c r="AN34" s="260">
        <v>54.71</v>
      </c>
      <c r="AO34" s="260">
        <v>58.66</v>
      </c>
      <c r="AP34" s="269">
        <v>58.55</v>
      </c>
      <c r="AQ34" s="631">
        <v>68</v>
      </c>
      <c r="AR34" s="321">
        <v>59</v>
      </c>
      <c r="AS34" s="260"/>
      <c r="AT34" s="260"/>
      <c r="AU34" s="260">
        <v>54.6</v>
      </c>
      <c r="AV34" s="269">
        <v>71.5</v>
      </c>
      <c r="AW34" s="631">
        <v>65</v>
      </c>
      <c r="AX34" s="310">
        <v>64</v>
      </c>
      <c r="AY34" s="260">
        <v>36</v>
      </c>
      <c r="AZ34" s="260">
        <v>36</v>
      </c>
      <c r="BA34" s="260">
        <v>49.33</v>
      </c>
      <c r="BB34" s="269">
        <v>66.25</v>
      </c>
      <c r="BC34" s="631">
        <v>56</v>
      </c>
      <c r="BD34" s="310">
        <v>66</v>
      </c>
      <c r="BE34" s="260">
        <v>52.5</v>
      </c>
      <c r="BF34" s="260"/>
      <c r="BG34" s="260"/>
      <c r="BH34" s="269">
        <v>74.66</v>
      </c>
      <c r="BI34" s="631">
        <v>49</v>
      </c>
      <c r="BJ34" s="321"/>
      <c r="BK34" s="260"/>
      <c r="BL34" s="260"/>
      <c r="BM34" s="260"/>
      <c r="BN34" s="269"/>
      <c r="BO34" s="631">
        <v>34</v>
      </c>
      <c r="BP34" s="310">
        <v>73</v>
      </c>
      <c r="BQ34" s="260">
        <v>78.75</v>
      </c>
      <c r="BR34" s="260"/>
      <c r="BS34" s="260">
        <v>64.5</v>
      </c>
      <c r="BT34" s="269">
        <v>71.5</v>
      </c>
      <c r="BU34" s="568"/>
      <c r="BV34" s="260"/>
      <c r="BW34" s="260"/>
      <c r="BX34" s="260"/>
      <c r="BY34" s="260"/>
      <c r="BZ34" s="269"/>
      <c r="CA34" s="588"/>
      <c r="CB34" s="568"/>
      <c r="CC34" s="260"/>
      <c r="CD34" s="260"/>
      <c r="CE34" s="260"/>
      <c r="CF34" s="269"/>
      <c r="CG34" s="568">
        <v>57.81818181818182</v>
      </c>
      <c r="CH34" s="259">
        <f t="shared" si="0"/>
        <v>67</v>
      </c>
      <c r="CI34" s="260">
        <v>58.606000000000009</v>
      </c>
      <c r="CJ34" s="270">
        <v>56.61</v>
      </c>
      <c r="CK34" s="260">
        <v>60.61</v>
      </c>
      <c r="CL34" s="268">
        <v>68.900000000000006</v>
      </c>
    </row>
    <row r="35" spans="1:90">
      <c r="A35" s="252">
        <v>31</v>
      </c>
      <c r="B35" s="16" t="s">
        <v>188</v>
      </c>
      <c r="C35" s="336">
        <v>90</v>
      </c>
      <c r="D35" s="648"/>
      <c r="E35" s="260"/>
      <c r="F35" s="260"/>
      <c r="G35" s="260"/>
      <c r="H35" s="269"/>
      <c r="I35" s="336">
        <v>4.7</v>
      </c>
      <c r="J35" s="284"/>
      <c r="K35" s="340"/>
      <c r="L35" s="571"/>
      <c r="M35" s="336">
        <v>72</v>
      </c>
      <c r="N35" s="648"/>
      <c r="O35" s="260"/>
      <c r="P35" s="260"/>
      <c r="Q35" s="260"/>
      <c r="R35" s="268"/>
      <c r="S35" s="336">
        <v>77</v>
      </c>
      <c r="T35" s="284"/>
      <c r="U35" s="260"/>
      <c r="V35" s="260"/>
      <c r="W35" s="260"/>
      <c r="X35" s="269"/>
      <c r="Y35" s="631">
        <v>71</v>
      </c>
      <c r="Z35" s="310"/>
      <c r="AA35" s="260"/>
      <c r="AB35" s="260"/>
      <c r="AC35" s="260"/>
      <c r="AD35" s="268"/>
      <c r="AE35" s="631">
        <v>61</v>
      </c>
      <c r="AF35" s="310"/>
      <c r="AG35" s="260"/>
      <c r="AH35" s="269"/>
      <c r="AI35" s="670"/>
      <c r="AJ35" s="665"/>
      <c r="AK35" s="631"/>
      <c r="AL35" s="310"/>
      <c r="AM35" s="260"/>
      <c r="AN35" s="260"/>
      <c r="AO35" s="260"/>
      <c r="AP35" s="269"/>
      <c r="AQ35" s="631"/>
      <c r="AR35" s="321"/>
      <c r="AS35" s="260"/>
      <c r="AT35" s="260"/>
      <c r="AU35" s="260"/>
      <c r="AV35" s="269"/>
      <c r="AW35" s="631">
        <v>72</v>
      </c>
      <c r="AX35" s="310"/>
      <c r="AY35" s="260"/>
      <c r="AZ35" s="260"/>
      <c r="BA35" s="260"/>
      <c r="BB35" s="269"/>
      <c r="BC35" s="631"/>
      <c r="BD35" s="310"/>
      <c r="BE35" s="260"/>
      <c r="BF35" s="260"/>
      <c r="BG35" s="260"/>
      <c r="BH35" s="269"/>
      <c r="BI35" s="631"/>
      <c r="BJ35" s="321"/>
      <c r="BK35" s="260"/>
      <c r="BL35" s="260"/>
      <c r="BM35" s="260"/>
      <c r="BN35" s="269"/>
      <c r="BO35" s="631"/>
      <c r="BP35" s="310"/>
      <c r="BQ35" s="260"/>
      <c r="BR35" s="260"/>
      <c r="BS35" s="260"/>
      <c r="BT35" s="269"/>
      <c r="BU35" s="568"/>
      <c r="BV35" s="260"/>
      <c r="BW35" s="260"/>
      <c r="BX35" s="260"/>
      <c r="BY35" s="260"/>
      <c r="BZ35" s="269"/>
      <c r="CA35" s="588"/>
      <c r="CB35" s="568"/>
      <c r="CC35" s="260"/>
      <c r="CD35" s="260"/>
      <c r="CE35" s="260"/>
      <c r="CF35" s="269"/>
      <c r="CG35" s="568">
        <v>73.833333333333329</v>
      </c>
      <c r="CH35" s="259"/>
      <c r="CI35" s="260"/>
      <c r="CJ35" s="270"/>
      <c r="CK35" s="260"/>
      <c r="CL35" s="268"/>
    </row>
    <row r="36" spans="1:90">
      <c r="A36" s="252">
        <v>32</v>
      </c>
      <c r="B36" s="14" t="s">
        <v>52</v>
      </c>
      <c r="C36" s="658">
        <v>76</v>
      </c>
      <c r="D36" s="647">
        <v>74</v>
      </c>
      <c r="E36" s="259">
        <v>66.78</v>
      </c>
      <c r="F36" s="259">
        <v>77.86</v>
      </c>
      <c r="G36" s="259">
        <v>73</v>
      </c>
      <c r="H36" s="561">
        <v>74.540000000000006</v>
      </c>
      <c r="I36" s="336">
        <v>4.3</v>
      </c>
      <c r="J36" s="284">
        <v>4.5599999999999996</v>
      </c>
      <c r="K36" s="340">
        <v>4.5</v>
      </c>
      <c r="L36" s="571">
        <v>4.7</v>
      </c>
      <c r="M36" s="336">
        <v>49</v>
      </c>
      <c r="N36" s="647">
        <v>66</v>
      </c>
      <c r="O36" s="260">
        <v>59.28</v>
      </c>
      <c r="P36" s="260">
        <v>63.3</v>
      </c>
      <c r="Q36" s="260">
        <v>59.14</v>
      </c>
      <c r="R36" s="268">
        <v>52.9</v>
      </c>
      <c r="S36" s="336">
        <v>67</v>
      </c>
      <c r="T36" s="284">
        <v>72</v>
      </c>
      <c r="U36" s="260">
        <v>57.54</v>
      </c>
      <c r="V36" s="260">
        <v>71</v>
      </c>
      <c r="W36" s="260">
        <v>67.069999999999993</v>
      </c>
      <c r="X36" s="269">
        <v>62.54</v>
      </c>
      <c r="Y36" s="631">
        <v>57</v>
      </c>
      <c r="Z36" s="310">
        <v>67</v>
      </c>
      <c r="AA36" s="260">
        <v>41.5</v>
      </c>
      <c r="AB36" s="260">
        <v>64.25</v>
      </c>
      <c r="AC36" s="260">
        <v>70.16</v>
      </c>
      <c r="AD36" s="268">
        <v>60.33</v>
      </c>
      <c r="AE36" s="631">
        <v>71</v>
      </c>
      <c r="AF36" s="310">
        <v>73</v>
      </c>
      <c r="AG36" s="260">
        <v>41.66</v>
      </c>
      <c r="AH36" s="269">
        <v>64</v>
      </c>
      <c r="AI36" s="670">
        <v>69</v>
      </c>
      <c r="AJ36" s="665">
        <v>74</v>
      </c>
      <c r="AK36" s="631"/>
      <c r="AL36" s="310">
        <v>68</v>
      </c>
      <c r="AM36" s="260">
        <v>55</v>
      </c>
      <c r="AN36" s="260">
        <v>52.33</v>
      </c>
      <c r="AO36" s="260">
        <v>47</v>
      </c>
      <c r="AP36" s="269">
        <v>49</v>
      </c>
      <c r="AQ36" s="631">
        <v>69</v>
      </c>
      <c r="AR36" s="321">
        <v>58</v>
      </c>
      <c r="AS36" s="260"/>
      <c r="AT36" s="260">
        <v>70.33</v>
      </c>
      <c r="AU36" s="260">
        <v>38</v>
      </c>
      <c r="AV36" s="269">
        <v>40</v>
      </c>
      <c r="AW36" s="631">
        <v>62</v>
      </c>
      <c r="AX36" s="310">
        <v>76</v>
      </c>
      <c r="AY36" s="260">
        <v>51.5</v>
      </c>
      <c r="AZ36" s="260">
        <v>70</v>
      </c>
      <c r="BA36" s="260">
        <v>32</v>
      </c>
      <c r="BB36" s="269">
        <v>57</v>
      </c>
      <c r="BC36" s="631">
        <v>57</v>
      </c>
      <c r="BD36" s="310">
        <v>79</v>
      </c>
      <c r="BE36" s="260">
        <v>61</v>
      </c>
      <c r="BF36" s="260">
        <v>68</v>
      </c>
      <c r="BG36" s="260"/>
      <c r="BH36" s="269">
        <v>70.33</v>
      </c>
      <c r="BI36" s="631"/>
      <c r="BJ36" s="321"/>
      <c r="BK36" s="260"/>
      <c r="BL36" s="260"/>
      <c r="BM36" s="260"/>
      <c r="BN36" s="269"/>
      <c r="BO36" s="631">
        <v>73</v>
      </c>
      <c r="BP36" s="310">
        <v>92</v>
      </c>
      <c r="BQ36" s="260">
        <v>73</v>
      </c>
      <c r="BR36" s="260">
        <v>69.5</v>
      </c>
      <c r="BS36" s="260">
        <v>76.66</v>
      </c>
      <c r="BT36" s="269">
        <v>67</v>
      </c>
      <c r="BU36" s="568"/>
      <c r="BV36" s="259"/>
      <c r="BW36" s="260">
        <v>55</v>
      </c>
      <c r="BX36" s="260"/>
      <c r="BY36" s="260"/>
      <c r="BZ36" s="269"/>
      <c r="CA36" s="588"/>
      <c r="CB36" s="568"/>
      <c r="CC36" s="259"/>
      <c r="CD36" s="260"/>
      <c r="CE36" s="260"/>
      <c r="CF36" s="269"/>
      <c r="CG36" s="568">
        <v>64.555555555555557</v>
      </c>
      <c r="CH36" s="259">
        <f t="shared" si="0"/>
        <v>72.5</v>
      </c>
      <c r="CI36" s="260">
        <v>57.430999999999997</v>
      </c>
      <c r="CJ36" s="270">
        <v>67.05</v>
      </c>
      <c r="CK36" s="260">
        <v>59.11</v>
      </c>
      <c r="CL36" s="268">
        <v>60.76</v>
      </c>
    </row>
    <row r="37" spans="1:90">
      <c r="A37" s="252">
        <v>33</v>
      </c>
      <c r="B37" s="14" t="s">
        <v>53</v>
      </c>
      <c r="C37" s="658">
        <v>65</v>
      </c>
      <c r="D37" s="647">
        <v>67</v>
      </c>
      <c r="E37" s="259">
        <v>73.28</v>
      </c>
      <c r="F37" s="259">
        <v>71.44</v>
      </c>
      <c r="G37" s="259">
        <v>74.08</v>
      </c>
      <c r="H37" s="561">
        <v>68</v>
      </c>
      <c r="I37" s="336">
        <v>3.8</v>
      </c>
      <c r="J37" s="284">
        <v>4.7300000000000004</v>
      </c>
      <c r="K37" s="340">
        <v>4.4000000000000004</v>
      </c>
      <c r="L37" s="571">
        <v>4.5</v>
      </c>
      <c r="M37" s="336">
        <v>68</v>
      </c>
      <c r="N37" s="647">
        <v>43</v>
      </c>
      <c r="O37" s="260">
        <v>50.25</v>
      </c>
      <c r="P37" s="260">
        <v>61</v>
      </c>
      <c r="Q37" s="260">
        <v>59.08</v>
      </c>
      <c r="R37" s="268">
        <v>49.4</v>
      </c>
      <c r="S37" s="336">
        <v>62</v>
      </c>
      <c r="T37" s="284">
        <v>73</v>
      </c>
      <c r="U37" s="260">
        <v>59.1</v>
      </c>
      <c r="V37" s="260">
        <v>55.45</v>
      </c>
      <c r="W37" s="260">
        <v>70.25</v>
      </c>
      <c r="X37" s="269">
        <v>63.5</v>
      </c>
      <c r="Y37" s="631">
        <v>59</v>
      </c>
      <c r="Z37" s="310">
        <v>71</v>
      </c>
      <c r="AA37" s="260">
        <v>78.33</v>
      </c>
      <c r="AB37" s="260">
        <v>59</v>
      </c>
      <c r="AC37" s="260">
        <v>66.37</v>
      </c>
      <c r="AD37" s="268">
        <v>62.25</v>
      </c>
      <c r="AE37" s="631">
        <v>51</v>
      </c>
      <c r="AF37" s="310">
        <v>57</v>
      </c>
      <c r="AG37" s="260">
        <v>74</v>
      </c>
      <c r="AH37" s="269">
        <v>80</v>
      </c>
      <c r="AI37" s="670"/>
      <c r="AJ37" s="665">
        <v>69</v>
      </c>
      <c r="AK37" s="631"/>
      <c r="AL37" s="310">
        <v>59</v>
      </c>
      <c r="AM37" s="260"/>
      <c r="AN37" s="260">
        <v>51.4</v>
      </c>
      <c r="AO37" s="260">
        <v>53.57</v>
      </c>
      <c r="AP37" s="269">
        <v>54.25</v>
      </c>
      <c r="AQ37" s="631">
        <v>36</v>
      </c>
      <c r="AR37" s="321">
        <v>35</v>
      </c>
      <c r="AS37" s="260">
        <v>57</v>
      </c>
      <c r="AT37" s="260">
        <v>53</v>
      </c>
      <c r="AU37" s="260">
        <v>62.5</v>
      </c>
      <c r="AV37" s="269">
        <v>46</v>
      </c>
      <c r="AW37" s="631">
        <v>35</v>
      </c>
      <c r="AX37" s="310">
        <v>32</v>
      </c>
      <c r="AY37" s="260">
        <v>74</v>
      </c>
      <c r="AZ37" s="260">
        <v>55.33</v>
      </c>
      <c r="BA37" s="260">
        <v>79</v>
      </c>
      <c r="BB37" s="269">
        <v>67</v>
      </c>
      <c r="BC37" s="631"/>
      <c r="BD37" s="310">
        <v>59</v>
      </c>
      <c r="BE37" s="260"/>
      <c r="BF37" s="260">
        <v>81</v>
      </c>
      <c r="BG37" s="260">
        <v>75</v>
      </c>
      <c r="BH37" s="269"/>
      <c r="BI37" s="631"/>
      <c r="BJ37" s="321"/>
      <c r="BK37" s="260"/>
      <c r="BL37" s="260">
        <v>44</v>
      </c>
      <c r="BM37" s="260"/>
      <c r="BN37" s="269"/>
      <c r="BO37" s="631"/>
      <c r="BP37" s="310">
        <v>51</v>
      </c>
      <c r="BQ37" s="260">
        <v>57.75</v>
      </c>
      <c r="BR37" s="260">
        <v>79</v>
      </c>
      <c r="BS37" s="260">
        <v>81.5</v>
      </c>
      <c r="BT37" s="269">
        <v>59</v>
      </c>
      <c r="BU37" s="568"/>
      <c r="BV37" s="259"/>
      <c r="BW37" s="260"/>
      <c r="BX37" s="260"/>
      <c r="BY37" s="260"/>
      <c r="BZ37" s="269"/>
      <c r="CA37" s="588"/>
      <c r="CB37" s="568"/>
      <c r="CC37" s="259"/>
      <c r="CD37" s="260"/>
      <c r="CE37" s="260"/>
      <c r="CF37" s="269"/>
      <c r="CG37" s="568">
        <v>53.714285714285715</v>
      </c>
      <c r="CH37" s="259">
        <f t="shared" si="0"/>
        <v>54.7</v>
      </c>
      <c r="CI37" s="260">
        <v>65.165555555555557</v>
      </c>
      <c r="CJ37" s="270">
        <v>62.78</v>
      </c>
      <c r="CK37" s="260">
        <v>69.03</v>
      </c>
      <c r="CL37" s="268">
        <v>59.82</v>
      </c>
    </row>
    <row r="38" spans="1:90">
      <c r="A38" s="252">
        <v>34</v>
      </c>
      <c r="B38" s="14" t="s">
        <v>54</v>
      </c>
      <c r="C38" s="658">
        <v>58</v>
      </c>
      <c r="D38" s="647">
        <v>65</v>
      </c>
      <c r="E38" s="259">
        <v>64.42</v>
      </c>
      <c r="F38" s="259">
        <v>66.55</v>
      </c>
      <c r="G38" s="259">
        <v>63.58</v>
      </c>
      <c r="H38" s="561">
        <v>62.47</v>
      </c>
      <c r="I38" s="336">
        <v>3.4</v>
      </c>
      <c r="J38" s="284">
        <v>4.21</v>
      </c>
      <c r="K38" s="340">
        <v>4.2</v>
      </c>
      <c r="L38" s="571">
        <v>4.4000000000000004</v>
      </c>
      <c r="M38" s="336">
        <v>29</v>
      </c>
      <c r="N38" s="647">
        <v>58</v>
      </c>
      <c r="O38" s="260">
        <v>46.2</v>
      </c>
      <c r="P38" s="260">
        <v>51.15</v>
      </c>
      <c r="Q38" s="260">
        <v>63.12</v>
      </c>
      <c r="R38" s="268">
        <v>43.7</v>
      </c>
      <c r="S38" s="336">
        <v>36</v>
      </c>
      <c r="T38" s="284">
        <v>68</v>
      </c>
      <c r="U38" s="260">
        <v>48.41</v>
      </c>
      <c r="V38" s="260">
        <v>53.16</v>
      </c>
      <c r="W38" s="260">
        <v>50.58</v>
      </c>
      <c r="X38" s="269">
        <v>57.3</v>
      </c>
      <c r="Y38" s="631">
        <v>42</v>
      </c>
      <c r="Z38" s="310">
        <v>54</v>
      </c>
      <c r="AA38" s="260">
        <v>48.5</v>
      </c>
      <c r="AB38" s="260">
        <v>51</v>
      </c>
      <c r="AC38" s="260">
        <v>58.2</v>
      </c>
      <c r="AD38" s="268">
        <v>49.9</v>
      </c>
      <c r="AE38" s="631"/>
      <c r="AF38" s="310">
        <v>45</v>
      </c>
      <c r="AG38" s="260"/>
      <c r="AH38" s="269">
        <v>60.33</v>
      </c>
      <c r="AI38" s="670"/>
      <c r="AJ38" s="665">
        <v>54</v>
      </c>
      <c r="AK38" s="631">
        <v>40</v>
      </c>
      <c r="AL38" s="310"/>
      <c r="AM38" s="260"/>
      <c r="AN38" s="260">
        <v>48.4</v>
      </c>
      <c r="AO38" s="260">
        <v>48.66</v>
      </c>
      <c r="AP38" s="269">
        <v>46</v>
      </c>
      <c r="AQ38" s="631">
        <v>17</v>
      </c>
      <c r="AR38" s="321">
        <v>60</v>
      </c>
      <c r="AS38" s="260">
        <v>47.66</v>
      </c>
      <c r="AT38" s="260">
        <v>15</v>
      </c>
      <c r="AU38" s="260">
        <v>21.66</v>
      </c>
      <c r="AV38" s="269"/>
      <c r="AW38" s="631">
        <v>33</v>
      </c>
      <c r="AX38" s="310">
        <v>60</v>
      </c>
      <c r="AY38" s="260">
        <v>42.66</v>
      </c>
      <c r="AZ38" s="260">
        <v>49.33</v>
      </c>
      <c r="BA38" s="260">
        <v>45.75</v>
      </c>
      <c r="BB38" s="269">
        <v>57</v>
      </c>
      <c r="BC38" s="631"/>
      <c r="BD38" s="310">
        <v>62</v>
      </c>
      <c r="BE38" s="260">
        <v>53</v>
      </c>
      <c r="BF38" s="260"/>
      <c r="BG38" s="260">
        <v>55</v>
      </c>
      <c r="BH38" s="269">
        <v>64</v>
      </c>
      <c r="BI38" s="631"/>
      <c r="BJ38" s="321"/>
      <c r="BK38" s="260">
        <v>50</v>
      </c>
      <c r="BL38" s="260"/>
      <c r="BM38" s="260"/>
      <c r="BN38" s="269"/>
      <c r="BO38" s="631">
        <v>45</v>
      </c>
      <c r="BP38" s="310">
        <v>36</v>
      </c>
      <c r="BQ38" s="260">
        <v>59.33</v>
      </c>
      <c r="BR38" s="260">
        <v>72</v>
      </c>
      <c r="BS38" s="260"/>
      <c r="BT38" s="269">
        <v>37</v>
      </c>
      <c r="BU38" s="568"/>
      <c r="BV38" s="259"/>
      <c r="BW38" s="260"/>
      <c r="BX38" s="260"/>
      <c r="BY38" s="260"/>
      <c r="BZ38" s="269"/>
      <c r="CA38" s="588"/>
      <c r="CB38" s="568"/>
      <c r="CC38" s="259"/>
      <c r="CD38" s="260"/>
      <c r="CE38" s="260"/>
      <c r="CF38" s="269"/>
      <c r="CG38" s="568">
        <v>37.625</v>
      </c>
      <c r="CH38" s="259">
        <f t="shared" si="0"/>
        <v>56.444444444444443</v>
      </c>
      <c r="CI38" s="260">
        <v>51.206000000000003</v>
      </c>
      <c r="CJ38" s="270">
        <v>51.88</v>
      </c>
      <c r="CK38" s="260">
        <v>50.81</v>
      </c>
      <c r="CL38" s="268">
        <v>52.37</v>
      </c>
    </row>
    <row r="39" spans="1:90">
      <c r="A39" s="252">
        <v>35</v>
      </c>
      <c r="B39" s="14" t="s">
        <v>55</v>
      </c>
      <c r="C39" s="658">
        <v>65</v>
      </c>
      <c r="D39" s="647">
        <v>57</v>
      </c>
      <c r="E39" s="259">
        <v>70.760000000000005</v>
      </c>
      <c r="F39" s="259">
        <v>63.72</v>
      </c>
      <c r="G39" s="259">
        <v>64.040000000000006</v>
      </c>
      <c r="H39" s="561">
        <v>64.650000000000006</v>
      </c>
      <c r="I39" s="336">
        <v>4</v>
      </c>
      <c r="J39" s="284">
        <v>3.62</v>
      </c>
      <c r="K39" s="340">
        <v>3.8</v>
      </c>
      <c r="L39" s="571">
        <v>4.0999999999999996</v>
      </c>
      <c r="M39" s="336">
        <v>50</v>
      </c>
      <c r="N39" s="647">
        <v>45</v>
      </c>
      <c r="O39" s="260">
        <v>50</v>
      </c>
      <c r="P39" s="260">
        <v>39.450000000000003</v>
      </c>
      <c r="Q39" s="260">
        <v>51.26</v>
      </c>
      <c r="R39" s="268">
        <v>48.7</v>
      </c>
      <c r="S39" s="336">
        <v>52</v>
      </c>
      <c r="T39" s="284">
        <v>58</v>
      </c>
      <c r="U39" s="260">
        <v>63.15</v>
      </c>
      <c r="V39" s="260">
        <v>48.8</v>
      </c>
      <c r="W39" s="260">
        <v>55.81</v>
      </c>
      <c r="X39" s="269">
        <v>54.63</v>
      </c>
      <c r="Y39" s="631">
        <v>48</v>
      </c>
      <c r="Z39" s="310">
        <v>53</v>
      </c>
      <c r="AA39" s="260">
        <v>63</v>
      </c>
      <c r="AB39" s="260">
        <v>46.66</v>
      </c>
      <c r="AC39" s="260">
        <v>52.6</v>
      </c>
      <c r="AD39" s="268">
        <v>67.25</v>
      </c>
      <c r="AE39" s="631">
        <v>62</v>
      </c>
      <c r="AF39" s="310">
        <v>46</v>
      </c>
      <c r="AG39" s="260">
        <v>70</v>
      </c>
      <c r="AH39" s="269">
        <v>71</v>
      </c>
      <c r="AI39" s="670">
        <v>62</v>
      </c>
      <c r="AJ39" s="665">
        <v>60.5</v>
      </c>
      <c r="AK39" s="631"/>
      <c r="AL39" s="310">
        <v>55</v>
      </c>
      <c r="AM39" s="260">
        <v>48</v>
      </c>
      <c r="AN39" s="260">
        <v>46.33</v>
      </c>
      <c r="AO39" s="260">
        <v>49.33</v>
      </c>
      <c r="AP39" s="269">
        <v>44.75</v>
      </c>
      <c r="AQ39" s="631">
        <v>39</v>
      </c>
      <c r="AR39" s="321"/>
      <c r="AS39" s="260">
        <v>52</v>
      </c>
      <c r="AT39" s="260">
        <v>84</v>
      </c>
      <c r="AU39" s="260">
        <v>56.5</v>
      </c>
      <c r="AV39" s="269"/>
      <c r="AW39" s="631">
        <v>36</v>
      </c>
      <c r="AX39" s="310">
        <v>40</v>
      </c>
      <c r="AY39" s="260">
        <v>44.5</v>
      </c>
      <c r="AZ39" s="260">
        <v>40.5</v>
      </c>
      <c r="BA39" s="260">
        <v>58.33</v>
      </c>
      <c r="BB39" s="269">
        <v>69.75</v>
      </c>
      <c r="BC39" s="631">
        <v>72</v>
      </c>
      <c r="BD39" s="310">
        <v>20</v>
      </c>
      <c r="BE39" s="260"/>
      <c r="BF39" s="260"/>
      <c r="BG39" s="260"/>
      <c r="BH39" s="269"/>
      <c r="BI39" s="631"/>
      <c r="BJ39" s="321"/>
      <c r="BK39" s="260"/>
      <c r="BL39" s="260">
        <v>87</v>
      </c>
      <c r="BM39" s="260">
        <v>62</v>
      </c>
      <c r="BN39" s="269"/>
      <c r="BO39" s="631">
        <v>58</v>
      </c>
      <c r="BP39" s="310"/>
      <c r="BQ39" s="260">
        <v>61.75</v>
      </c>
      <c r="BR39" s="260"/>
      <c r="BS39" s="260"/>
      <c r="BT39" s="269">
        <v>51.25</v>
      </c>
      <c r="BU39" s="568"/>
      <c r="BV39" s="259"/>
      <c r="BW39" s="260"/>
      <c r="BX39" s="260"/>
      <c r="BY39" s="260"/>
      <c r="BZ39" s="269"/>
      <c r="CA39" s="588"/>
      <c r="CB39" s="568"/>
      <c r="CC39" s="259"/>
      <c r="CD39" s="260"/>
      <c r="CE39" s="260"/>
      <c r="CF39" s="269"/>
      <c r="CG39" s="568">
        <v>53.555555555555557</v>
      </c>
      <c r="CH39" s="259">
        <f t="shared" si="0"/>
        <v>46.75</v>
      </c>
      <c r="CI39" s="260">
        <v>58.176000000000002</v>
      </c>
      <c r="CJ39" s="270">
        <v>58.6</v>
      </c>
      <c r="CK39" s="260">
        <v>56.87</v>
      </c>
      <c r="CL39" s="268">
        <v>57.68</v>
      </c>
    </row>
    <row r="40" spans="1:90">
      <c r="A40" s="252">
        <v>36</v>
      </c>
      <c r="B40" s="14" t="s">
        <v>56</v>
      </c>
      <c r="C40" s="658">
        <v>74</v>
      </c>
      <c r="D40" s="647">
        <v>71</v>
      </c>
      <c r="E40" s="259">
        <v>70.31</v>
      </c>
      <c r="F40" s="259">
        <v>77.31</v>
      </c>
      <c r="G40" s="259">
        <v>74.16</v>
      </c>
      <c r="H40" s="561">
        <v>73.17</v>
      </c>
      <c r="I40" s="336">
        <v>4</v>
      </c>
      <c r="J40" s="284">
        <v>4.13</v>
      </c>
      <c r="K40" s="340"/>
      <c r="L40" s="571">
        <v>4.9000000000000004</v>
      </c>
      <c r="M40" s="336">
        <v>65</v>
      </c>
      <c r="N40" s="647">
        <v>58</v>
      </c>
      <c r="O40" s="260">
        <v>62.64</v>
      </c>
      <c r="P40" s="260">
        <v>59</v>
      </c>
      <c r="Q40" s="260">
        <v>65.33</v>
      </c>
      <c r="R40" s="268">
        <v>58.62</v>
      </c>
      <c r="S40" s="336">
        <v>54</v>
      </c>
      <c r="T40" s="284">
        <v>56</v>
      </c>
      <c r="U40" s="260">
        <v>53.42</v>
      </c>
      <c r="V40" s="260">
        <v>58.9</v>
      </c>
      <c r="W40" s="260">
        <v>58.5</v>
      </c>
      <c r="X40" s="269">
        <v>58.73</v>
      </c>
      <c r="Y40" s="631">
        <v>56</v>
      </c>
      <c r="Z40" s="310">
        <v>45</v>
      </c>
      <c r="AA40" s="260">
        <v>53.5</v>
      </c>
      <c r="AB40" s="260">
        <v>50</v>
      </c>
      <c r="AC40" s="260">
        <v>60</v>
      </c>
      <c r="AD40" s="268">
        <v>45</v>
      </c>
      <c r="AE40" s="631"/>
      <c r="AF40" s="310">
        <v>55</v>
      </c>
      <c r="AG40" s="260">
        <v>69</v>
      </c>
      <c r="AH40" s="269">
        <v>61</v>
      </c>
      <c r="AI40" s="670"/>
      <c r="AJ40" s="665">
        <v>74.7</v>
      </c>
      <c r="AK40" s="631">
        <v>66</v>
      </c>
      <c r="AL40" s="310">
        <v>57</v>
      </c>
      <c r="AM40" s="260">
        <v>60.66</v>
      </c>
      <c r="AN40" s="260">
        <v>53.3</v>
      </c>
      <c r="AO40" s="260">
        <v>50.5</v>
      </c>
      <c r="AP40" s="269">
        <v>48.5</v>
      </c>
      <c r="AQ40" s="631">
        <v>80</v>
      </c>
      <c r="AR40" s="321">
        <v>46</v>
      </c>
      <c r="AS40" s="260">
        <v>60.66</v>
      </c>
      <c r="AT40" s="260"/>
      <c r="AU40" s="260">
        <v>43</v>
      </c>
      <c r="AV40" s="269">
        <v>54.5</v>
      </c>
      <c r="AW40" s="631"/>
      <c r="AX40" s="310"/>
      <c r="AY40" s="260">
        <v>60</v>
      </c>
      <c r="AZ40" s="260"/>
      <c r="BA40" s="260">
        <v>59</v>
      </c>
      <c r="BB40" s="269"/>
      <c r="BC40" s="631">
        <v>68</v>
      </c>
      <c r="BD40" s="310">
        <v>72</v>
      </c>
      <c r="BE40" s="260">
        <v>59</v>
      </c>
      <c r="BF40" s="260"/>
      <c r="BG40" s="260"/>
      <c r="BH40" s="269"/>
      <c r="BI40" s="631"/>
      <c r="BJ40" s="321"/>
      <c r="BK40" s="260"/>
      <c r="BL40" s="260"/>
      <c r="BM40" s="260"/>
      <c r="BN40" s="269"/>
      <c r="BO40" s="631"/>
      <c r="BP40" s="310">
        <v>63</v>
      </c>
      <c r="BQ40" s="260">
        <v>63</v>
      </c>
      <c r="BR40" s="260">
        <v>87.5</v>
      </c>
      <c r="BS40" s="260">
        <v>61</v>
      </c>
      <c r="BT40" s="269"/>
      <c r="BU40" s="568"/>
      <c r="BV40" s="259"/>
      <c r="BW40" s="260"/>
      <c r="BX40" s="260"/>
      <c r="BY40" s="260"/>
      <c r="BZ40" s="269"/>
      <c r="CA40" s="588"/>
      <c r="CB40" s="568"/>
      <c r="CC40" s="259"/>
      <c r="CD40" s="260"/>
      <c r="CE40" s="260"/>
      <c r="CF40" s="269"/>
      <c r="CG40" s="568">
        <v>66.142857142857139</v>
      </c>
      <c r="CH40" s="259">
        <f t="shared" si="0"/>
        <v>58.111111111111114</v>
      </c>
      <c r="CI40" s="260">
        <v>61.471818181818179</v>
      </c>
      <c r="CJ40" s="270">
        <v>63.85</v>
      </c>
      <c r="CK40" s="260">
        <v>58.93</v>
      </c>
      <c r="CL40" s="268">
        <v>59.03</v>
      </c>
    </row>
    <row r="41" spans="1:90">
      <c r="A41" s="252">
        <v>37</v>
      </c>
      <c r="B41" s="14" t="s">
        <v>57</v>
      </c>
      <c r="C41" s="658">
        <v>75</v>
      </c>
      <c r="D41" s="647">
        <v>71</v>
      </c>
      <c r="E41" s="259">
        <v>77.709999999999994</v>
      </c>
      <c r="F41" s="259">
        <v>83.72</v>
      </c>
      <c r="G41" s="259">
        <v>82.28</v>
      </c>
      <c r="H41" s="561">
        <v>75</v>
      </c>
      <c r="I41" s="336">
        <v>4.5</v>
      </c>
      <c r="J41" s="284">
        <v>4.3600000000000003</v>
      </c>
      <c r="K41" s="340">
        <v>4.8</v>
      </c>
      <c r="L41" s="571">
        <v>4.8</v>
      </c>
      <c r="M41" s="336">
        <v>63</v>
      </c>
      <c r="N41" s="647">
        <v>64</v>
      </c>
      <c r="O41" s="260">
        <v>62.6</v>
      </c>
      <c r="P41" s="260">
        <v>67.89</v>
      </c>
      <c r="Q41" s="260">
        <v>70.75</v>
      </c>
      <c r="R41" s="268">
        <v>59.35</v>
      </c>
      <c r="S41" s="336">
        <v>69</v>
      </c>
      <c r="T41" s="284">
        <v>76</v>
      </c>
      <c r="U41" s="260">
        <v>65.37</v>
      </c>
      <c r="V41" s="260">
        <v>68.78</v>
      </c>
      <c r="W41" s="260">
        <v>68.86</v>
      </c>
      <c r="X41" s="269">
        <v>65.36</v>
      </c>
      <c r="Y41" s="631">
        <v>63</v>
      </c>
      <c r="Z41" s="310">
        <v>73</v>
      </c>
      <c r="AA41" s="260">
        <v>50</v>
      </c>
      <c r="AB41" s="260">
        <v>73.12</v>
      </c>
      <c r="AC41" s="260">
        <v>64</v>
      </c>
      <c r="AD41" s="268">
        <v>81.5</v>
      </c>
      <c r="AE41" s="631"/>
      <c r="AF41" s="310">
        <v>49</v>
      </c>
      <c r="AG41" s="260">
        <v>77</v>
      </c>
      <c r="AH41" s="269"/>
      <c r="AI41" s="670">
        <v>66</v>
      </c>
      <c r="AJ41" s="665">
        <v>62.5</v>
      </c>
      <c r="AK41" s="631">
        <v>47</v>
      </c>
      <c r="AL41" s="310">
        <v>50</v>
      </c>
      <c r="AM41" s="260">
        <v>47.5</v>
      </c>
      <c r="AN41" s="260">
        <v>64.28</v>
      </c>
      <c r="AO41" s="260">
        <v>62.2</v>
      </c>
      <c r="AP41" s="269">
        <v>54.25</v>
      </c>
      <c r="AQ41" s="631">
        <v>60</v>
      </c>
      <c r="AR41" s="321">
        <v>51</v>
      </c>
      <c r="AS41" s="260">
        <v>66</v>
      </c>
      <c r="AT41" s="260">
        <v>70.2</v>
      </c>
      <c r="AU41" s="260">
        <v>57</v>
      </c>
      <c r="AV41" s="269">
        <v>47</v>
      </c>
      <c r="AW41" s="631">
        <v>69</v>
      </c>
      <c r="AX41" s="310">
        <v>54</v>
      </c>
      <c r="AY41" s="260"/>
      <c r="AZ41" s="260">
        <v>73</v>
      </c>
      <c r="BA41" s="260">
        <v>75</v>
      </c>
      <c r="BB41" s="269">
        <v>46</v>
      </c>
      <c r="BC41" s="631">
        <v>57</v>
      </c>
      <c r="BD41" s="310">
        <v>70</v>
      </c>
      <c r="BE41" s="260"/>
      <c r="BF41" s="260">
        <v>79</v>
      </c>
      <c r="BG41" s="260">
        <v>84</v>
      </c>
      <c r="BH41" s="269"/>
      <c r="BI41" s="631"/>
      <c r="BJ41" s="321"/>
      <c r="BK41" s="260"/>
      <c r="BL41" s="260"/>
      <c r="BM41" s="260"/>
      <c r="BN41" s="269"/>
      <c r="BO41" s="631">
        <v>72</v>
      </c>
      <c r="BP41" s="310">
        <v>64</v>
      </c>
      <c r="BQ41" s="260">
        <v>38.5</v>
      </c>
      <c r="BR41" s="260">
        <v>77</v>
      </c>
      <c r="BS41" s="260">
        <v>82</v>
      </c>
      <c r="BT41" s="269">
        <v>64</v>
      </c>
      <c r="BU41" s="568"/>
      <c r="BV41" s="259"/>
      <c r="BW41" s="260"/>
      <c r="BX41" s="260"/>
      <c r="BY41" s="260">
        <v>95</v>
      </c>
      <c r="BZ41" s="269"/>
      <c r="CA41" s="588"/>
      <c r="CB41" s="568"/>
      <c r="CC41" s="259"/>
      <c r="CD41" s="260"/>
      <c r="CE41" s="260"/>
      <c r="CF41" s="269"/>
      <c r="CG41" s="568">
        <v>63.888888888888886</v>
      </c>
      <c r="CH41" s="259">
        <f t="shared" si="0"/>
        <v>62.2</v>
      </c>
      <c r="CI41" s="260">
        <v>61.963333333333338</v>
      </c>
      <c r="CJ41" s="270">
        <v>72.989999999999995</v>
      </c>
      <c r="CK41" s="260">
        <v>73.37</v>
      </c>
      <c r="CL41" s="268">
        <v>61.66</v>
      </c>
    </row>
    <row r="42" spans="1:90">
      <c r="A42" s="252">
        <v>38</v>
      </c>
      <c r="B42" s="14" t="s">
        <v>58</v>
      </c>
      <c r="C42" s="658">
        <v>77</v>
      </c>
      <c r="D42" s="647">
        <v>72</v>
      </c>
      <c r="E42" s="259">
        <v>77.5</v>
      </c>
      <c r="F42" s="259">
        <v>81.61</v>
      </c>
      <c r="G42" s="259">
        <v>68.959999999999994</v>
      </c>
      <c r="H42" s="561">
        <v>79.5</v>
      </c>
      <c r="I42" s="336">
        <v>4.8</v>
      </c>
      <c r="J42" s="284">
        <v>4.5</v>
      </c>
      <c r="K42" s="340">
        <v>4.5</v>
      </c>
      <c r="L42" s="571">
        <v>4.9000000000000004</v>
      </c>
      <c r="M42" s="336">
        <v>66</v>
      </c>
      <c r="N42" s="647">
        <v>57</v>
      </c>
      <c r="O42" s="260">
        <v>63.85</v>
      </c>
      <c r="P42" s="260">
        <v>64.12</v>
      </c>
      <c r="Q42" s="260">
        <v>59.73</v>
      </c>
      <c r="R42" s="268">
        <v>61.68</v>
      </c>
      <c r="S42" s="336">
        <v>66</v>
      </c>
      <c r="T42" s="284">
        <v>67</v>
      </c>
      <c r="U42" s="260">
        <v>69.5</v>
      </c>
      <c r="V42" s="260">
        <v>61.71</v>
      </c>
      <c r="W42" s="260">
        <v>59.57</v>
      </c>
      <c r="X42" s="269">
        <v>69.87</v>
      </c>
      <c r="Y42" s="631">
        <v>78</v>
      </c>
      <c r="Z42" s="310">
        <v>66</v>
      </c>
      <c r="AA42" s="260">
        <v>65</v>
      </c>
      <c r="AB42" s="260">
        <v>69</v>
      </c>
      <c r="AC42" s="260">
        <v>71.5</v>
      </c>
      <c r="AD42" s="268">
        <v>59</v>
      </c>
      <c r="AE42" s="631">
        <v>82</v>
      </c>
      <c r="AF42" s="310">
        <v>75</v>
      </c>
      <c r="AG42" s="260">
        <v>55</v>
      </c>
      <c r="AH42" s="269">
        <v>63.66</v>
      </c>
      <c r="AI42" s="670"/>
      <c r="AJ42" s="665">
        <v>68</v>
      </c>
      <c r="AK42" s="631">
        <v>63</v>
      </c>
      <c r="AL42" s="310">
        <v>51</v>
      </c>
      <c r="AM42" s="260">
        <v>49</v>
      </c>
      <c r="AN42" s="260">
        <v>63.8</v>
      </c>
      <c r="AO42" s="260">
        <v>56.22</v>
      </c>
      <c r="AP42" s="269">
        <v>57</v>
      </c>
      <c r="AQ42" s="631">
        <v>86</v>
      </c>
      <c r="AR42" s="321"/>
      <c r="AS42" s="260">
        <v>55.5</v>
      </c>
      <c r="AT42" s="260">
        <v>54</v>
      </c>
      <c r="AU42" s="260">
        <v>61.5</v>
      </c>
      <c r="AV42" s="269"/>
      <c r="AW42" s="631">
        <v>66</v>
      </c>
      <c r="AX42" s="310">
        <v>32</v>
      </c>
      <c r="AY42" s="260">
        <v>56</v>
      </c>
      <c r="AZ42" s="260">
        <v>61</v>
      </c>
      <c r="BA42" s="260">
        <v>56.5</v>
      </c>
      <c r="BB42" s="269">
        <v>53</v>
      </c>
      <c r="BC42" s="631">
        <v>83</v>
      </c>
      <c r="BD42" s="310">
        <v>59</v>
      </c>
      <c r="BE42" s="260">
        <v>65</v>
      </c>
      <c r="BF42" s="260">
        <v>53</v>
      </c>
      <c r="BG42" s="260"/>
      <c r="BH42" s="269">
        <v>55</v>
      </c>
      <c r="BI42" s="631"/>
      <c r="BJ42" s="321"/>
      <c r="BK42" s="260"/>
      <c r="BL42" s="260"/>
      <c r="BM42" s="260"/>
      <c r="BN42" s="269"/>
      <c r="BO42" s="631">
        <v>73</v>
      </c>
      <c r="BP42" s="310">
        <v>72</v>
      </c>
      <c r="BQ42" s="260">
        <v>72.5</v>
      </c>
      <c r="BR42" s="260"/>
      <c r="BS42" s="260">
        <v>75</v>
      </c>
      <c r="BT42" s="269"/>
      <c r="BU42" s="568"/>
      <c r="BV42" s="259"/>
      <c r="BW42" s="260"/>
      <c r="BX42" s="260"/>
      <c r="BY42" s="260">
        <v>51</v>
      </c>
      <c r="BZ42" s="269"/>
      <c r="CA42" s="588"/>
      <c r="CB42" s="568"/>
      <c r="CC42" s="259"/>
      <c r="CD42" s="260"/>
      <c r="CE42" s="260"/>
      <c r="CF42" s="269"/>
      <c r="CG42" s="568">
        <v>74</v>
      </c>
      <c r="CH42" s="259">
        <f t="shared" si="0"/>
        <v>61.222222222222221</v>
      </c>
      <c r="CI42" s="260">
        <v>62.940909090909095</v>
      </c>
      <c r="CJ42" s="270">
        <v>63.5</v>
      </c>
      <c r="CK42" s="260">
        <v>62.22</v>
      </c>
      <c r="CL42" s="268">
        <v>62.88</v>
      </c>
    </row>
    <row r="43" spans="1:90">
      <c r="A43" s="252">
        <v>39</v>
      </c>
      <c r="B43" s="14" t="s">
        <v>59</v>
      </c>
      <c r="C43" s="658">
        <v>76</v>
      </c>
      <c r="D43" s="647">
        <v>74</v>
      </c>
      <c r="E43" s="259">
        <v>81.66</v>
      </c>
      <c r="F43" s="259"/>
      <c r="G43" s="259">
        <v>77.25</v>
      </c>
      <c r="H43" s="561">
        <v>74.599999999999994</v>
      </c>
      <c r="I43" s="336">
        <v>5</v>
      </c>
      <c r="J43" s="284"/>
      <c r="K43" s="340">
        <v>5</v>
      </c>
      <c r="L43" s="571">
        <v>4.5</v>
      </c>
      <c r="M43" s="336">
        <v>61</v>
      </c>
      <c r="N43" s="647">
        <v>54</v>
      </c>
      <c r="O43" s="260"/>
      <c r="P43" s="260"/>
      <c r="Q43" s="260">
        <v>68.8</v>
      </c>
      <c r="R43" s="268">
        <v>63.75</v>
      </c>
      <c r="S43" s="336">
        <v>53</v>
      </c>
      <c r="T43" s="284">
        <v>81</v>
      </c>
      <c r="U43" s="260">
        <v>63</v>
      </c>
      <c r="V43" s="260"/>
      <c r="W43" s="260">
        <v>68.400000000000006</v>
      </c>
      <c r="X43" s="269">
        <v>55</v>
      </c>
      <c r="Y43" s="631"/>
      <c r="Z43" s="310"/>
      <c r="AA43" s="260">
        <v>53.5</v>
      </c>
      <c r="AB43" s="260"/>
      <c r="AC43" s="260">
        <v>73.5</v>
      </c>
      <c r="AD43" s="268"/>
      <c r="AE43" s="631"/>
      <c r="AF43" s="310"/>
      <c r="AG43" s="260"/>
      <c r="AH43" s="269"/>
      <c r="AI43" s="670">
        <v>72</v>
      </c>
      <c r="AJ43" s="665">
        <v>90</v>
      </c>
      <c r="AK43" s="631">
        <v>57</v>
      </c>
      <c r="AL43" s="310"/>
      <c r="AM43" s="260"/>
      <c r="AN43" s="260"/>
      <c r="AO43" s="260">
        <v>80</v>
      </c>
      <c r="AP43" s="269">
        <v>67.66</v>
      </c>
      <c r="AQ43" s="631">
        <v>89</v>
      </c>
      <c r="AR43" s="321"/>
      <c r="AS43" s="260"/>
      <c r="AT43" s="260"/>
      <c r="AU43" s="260">
        <v>47</v>
      </c>
      <c r="AV43" s="269"/>
      <c r="AW43" s="631">
        <v>66</v>
      </c>
      <c r="AX43" s="310">
        <v>44</v>
      </c>
      <c r="AY43" s="260"/>
      <c r="AZ43" s="260"/>
      <c r="BA43" s="260">
        <v>68</v>
      </c>
      <c r="BB43" s="269">
        <v>70</v>
      </c>
      <c r="BC43" s="631"/>
      <c r="BD43" s="310"/>
      <c r="BE43" s="260"/>
      <c r="BF43" s="260"/>
      <c r="BG43" s="260"/>
      <c r="BH43" s="269"/>
      <c r="BI43" s="631"/>
      <c r="BJ43" s="321"/>
      <c r="BK43" s="260"/>
      <c r="BL43" s="260"/>
      <c r="BM43" s="260"/>
      <c r="BN43" s="269"/>
      <c r="BO43" s="631"/>
      <c r="BP43" s="310"/>
      <c r="BQ43" s="260">
        <v>61</v>
      </c>
      <c r="BR43" s="260"/>
      <c r="BS43" s="260">
        <v>68</v>
      </c>
      <c r="BT43" s="269">
        <v>72</v>
      </c>
      <c r="BU43" s="568"/>
      <c r="BV43" s="259"/>
      <c r="BW43" s="260"/>
      <c r="BX43" s="260"/>
      <c r="BY43" s="260"/>
      <c r="BZ43" s="269"/>
      <c r="CA43" s="588"/>
      <c r="CB43" s="568"/>
      <c r="CC43" s="259"/>
      <c r="CD43" s="260"/>
      <c r="CE43" s="260"/>
      <c r="CF43" s="269"/>
      <c r="CG43" s="568">
        <v>67</v>
      </c>
      <c r="CH43" s="259">
        <f t="shared" si="0"/>
        <v>63.25</v>
      </c>
      <c r="CI43" s="260">
        <v>64.789999999999992</v>
      </c>
      <c r="CJ43" s="270"/>
      <c r="CK43" s="260">
        <v>69.209999999999994</v>
      </c>
      <c r="CL43" s="268">
        <v>70.430000000000007</v>
      </c>
    </row>
    <row r="44" spans="1:90">
      <c r="A44" s="252">
        <v>40</v>
      </c>
      <c r="B44" s="14" t="s">
        <v>187</v>
      </c>
      <c r="C44" s="658">
        <v>68</v>
      </c>
      <c r="D44" s="647"/>
      <c r="E44" s="259"/>
      <c r="F44" s="259"/>
      <c r="G44" s="259"/>
      <c r="H44" s="561"/>
      <c r="I44" s="336">
        <v>4.3</v>
      </c>
      <c r="J44" s="284"/>
      <c r="K44" s="340"/>
      <c r="L44" s="571"/>
      <c r="M44" s="336">
        <v>52</v>
      </c>
      <c r="N44" s="647"/>
      <c r="O44" s="260"/>
      <c r="P44" s="260"/>
      <c r="Q44" s="260"/>
      <c r="R44" s="268"/>
      <c r="S44" s="336">
        <v>40</v>
      </c>
      <c r="T44" s="284"/>
      <c r="U44" s="260"/>
      <c r="V44" s="260"/>
      <c r="W44" s="260"/>
      <c r="X44" s="269"/>
      <c r="Y44" s="631"/>
      <c r="Z44" s="310"/>
      <c r="AA44" s="260"/>
      <c r="AB44" s="260"/>
      <c r="AC44" s="260"/>
      <c r="AD44" s="268"/>
      <c r="AE44" s="631"/>
      <c r="AF44" s="310"/>
      <c r="AG44" s="260"/>
      <c r="AH44" s="269"/>
      <c r="AI44" s="670"/>
      <c r="AJ44" s="665"/>
      <c r="AK44" s="631"/>
      <c r="AL44" s="310"/>
      <c r="AM44" s="260"/>
      <c r="AN44" s="260"/>
      <c r="AO44" s="260"/>
      <c r="AP44" s="269"/>
      <c r="AQ44" s="631">
        <v>86</v>
      </c>
      <c r="AR44" s="321"/>
      <c r="AS44" s="260"/>
      <c r="AT44" s="260"/>
      <c r="AU44" s="260"/>
      <c r="AV44" s="269"/>
      <c r="AW44" s="631">
        <v>49</v>
      </c>
      <c r="AX44" s="310"/>
      <c r="AY44" s="260"/>
      <c r="AZ44" s="260"/>
      <c r="BA44" s="260"/>
      <c r="BB44" s="269"/>
      <c r="BC44" s="631">
        <v>65</v>
      </c>
      <c r="BD44" s="310"/>
      <c r="BE44" s="260"/>
      <c r="BF44" s="260"/>
      <c r="BG44" s="260"/>
      <c r="BH44" s="269"/>
      <c r="BI44" s="631"/>
      <c r="BJ44" s="321"/>
      <c r="BK44" s="260"/>
      <c r="BL44" s="260"/>
      <c r="BM44" s="260"/>
      <c r="BN44" s="269"/>
      <c r="BO44" s="631"/>
      <c r="BP44" s="310"/>
      <c r="BQ44" s="260"/>
      <c r="BR44" s="260"/>
      <c r="BS44" s="260"/>
      <c r="BT44" s="269"/>
      <c r="BU44" s="568"/>
      <c r="BV44" s="259"/>
      <c r="BW44" s="260"/>
      <c r="BX44" s="260"/>
      <c r="BY44" s="260"/>
      <c r="BZ44" s="269"/>
      <c r="CA44" s="588"/>
      <c r="CB44" s="568"/>
      <c r="CC44" s="259"/>
      <c r="CD44" s="260"/>
      <c r="CE44" s="260"/>
      <c r="CF44" s="269"/>
      <c r="CG44" s="568">
        <v>60</v>
      </c>
      <c r="CH44" s="259"/>
      <c r="CI44" s="260"/>
      <c r="CJ44" s="270"/>
      <c r="CK44" s="260"/>
      <c r="CL44" s="268"/>
    </row>
    <row r="45" spans="1:90">
      <c r="A45" s="252">
        <v>41</v>
      </c>
      <c r="B45" s="14" t="s">
        <v>60</v>
      </c>
      <c r="C45" s="658">
        <v>82</v>
      </c>
      <c r="D45" s="647">
        <v>70</v>
      </c>
      <c r="E45" s="259">
        <v>74.2</v>
      </c>
      <c r="F45" s="259">
        <v>71.86</v>
      </c>
      <c r="G45" s="259">
        <v>74.430000000000007</v>
      </c>
      <c r="H45" s="561">
        <v>70.38</v>
      </c>
      <c r="I45" s="336">
        <v>4.4000000000000004</v>
      </c>
      <c r="J45" s="284">
        <v>4</v>
      </c>
      <c r="K45" s="340">
        <v>4.4000000000000004</v>
      </c>
      <c r="L45" s="571">
        <v>4</v>
      </c>
      <c r="M45" s="336">
        <v>63</v>
      </c>
      <c r="N45" s="647">
        <v>43</v>
      </c>
      <c r="O45" s="260">
        <v>53.63</v>
      </c>
      <c r="P45" s="260">
        <v>61.5</v>
      </c>
      <c r="Q45" s="260">
        <v>56.05</v>
      </c>
      <c r="R45" s="268">
        <v>45.54</v>
      </c>
      <c r="S45" s="336">
        <v>70</v>
      </c>
      <c r="T45" s="284">
        <v>55</v>
      </c>
      <c r="U45" s="260">
        <v>56.36</v>
      </c>
      <c r="V45" s="260">
        <v>66.25</v>
      </c>
      <c r="W45" s="260">
        <v>55.64</v>
      </c>
      <c r="X45" s="269">
        <v>52.21</v>
      </c>
      <c r="Y45" s="631">
        <v>66</v>
      </c>
      <c r="Z45" s="310">
        <v>57</v>
      </c>
      <c r="AA45" s="260">
        <v>50.75</v>
      </c>
      <c r="AB45" s="260">
        <v>54.5</v>
      </c>
      <c r="AC45" s="260">
        <v>59.4</v>
      </c>
      <c r="AD45" s="268">
        <v>43.42</v>
      </c>
      <c r="AE45" s="631">
        <v>80</v>
      </c>
      <c r="AF45" s="310">
        <v>58</v>
      </c>
      <c r="AG45" s="260">
        <v>63.5</v>
      </c>
      <c r="AH45" s="269">
        <v>97</v>
      </c>
      <c r="AI45" s="670">
        <v>71</v>
      </c>
      <c r="AJ45" s="665">
        <v>52.3</v>
      </c>
      <c r="AK45" s="631">
        <v>64</v>
      </c>
      <c r="AL45" s="310">
        <v>49</v>
      </c>
      <c r="AM45" s="260">
        <v>60</v>
      </c>
      <c r="AN45" s="260">
        <v>57.66</v>
      </c>
      <c r="AO45" s="260">
        <v>53.5</v>
      </c>
      <c r="AP45" s="269">
        <v>56.16</v>
      </c>
      <c r="AQ45" s="631">
        <v>74</v>
      </c>
      <c r="AR45" s="321">
        <v>56</v>
      </c>
      <c r="AS45" s="260">
        <v>82</v>
      </c>
      <c r="AT45" s="260">
        <v>65</v>
      </c>
      <c r="AU45" s="260">
        <v>67.5</v>
      </c>
      <c r="AV45" s="269">
        <v>67</v>
      </c>
      <c r="AW45" s="631">
        <v>65</v>
      </c>
      <c r="AX45" s="310">
        <v>47</v>
      </c>
      <c r="AY45" s="260">
        <v>59</v>
      </c>
      <c r="AZ45" s="260">
        <v>62</v>
      </c>
      <c r="BA45" s="260">
        <v>74.75</v>
      </c>
      <c r="BB45" s="269">
        <v>39</v>
      </c>
      <c r="BC45" s="631">
        <v>74</v>
      </c>
      <c r="BD45" s="310">
        <v>69</v>
      </c>
      <c r="BE45" s="260">
        <v>72</v>
      </c>
      <c r="BF45" s="260">
        <v>70</v>
      </c>
      <c r="BG45" s="260">
        <v>51</v>
      </c>
      <c r="BH45" s="269"/>
      <c r="BI45" s="631"/>
      <c r="BJ45" s="321">
        <v>49</v>
      </c>
      <c r="BK45" s="260"/>
      <c r="BL45" s="260"/>
      <c r="BM45" s="260">
        <v>68</v>
      </c>
      <c r="BN45" s="269"/>
      <c r="BO45" s="631">
        <v>75</v>
      </c>
      <c r="BP45" s="310"/>
      <c r="BQ45" s="260">
        <v>67</v>
      </c>
      <c r="BR45" s="260">
        <v>50.33</v>
      </c>
      <c r="BS45" s="260">
        <v>45</v>
      </c>
      <c r="BT45" s="269">
        <v>40.5</v>
      </c>
      <c r="BU45" s="568"/>
      <c r="BV45" s="259"/>
      <c r="BW45" s="260"/>
      <c r="BX45" s="260"/>
      <c r="BY45" s="260"/>
      <c r="BZ45" s="269"/>
      <c r="CA45" s="588"/>
      <c r="CB45" s="568"/>
      <c r="CC45" s="259"/>
      <c r="CD45" s="260"/>
      <c r="CE45" s="260"/>
      <c r="CF45" s="269"/>
      <c r="CG45" s="568">
        <v>71.3</v>
      </c>
      <c r="CH45" s="259">
        <f t="shared" si="0"/>
        <v>55.3</v>
      </c>
      <c r="CI45" s="260">
        <v>64.004545454545465</v>
      </c>
      <c r="CJ45" s="270">
        <v>65.61</v>
      </c>
      <c r="CK45" s="260">
        <v>61.47</v>
      </c>
      <c r="CL45" s="268">
        <v>51.83</v>
      </c>
    </row>
    <row r="46" spans="1:90">
      <c r="A46" s="252">
        <v>42</v>
      </c>
      <c r="B46" s="14" t="s">
        <v>61</v>
      </c>
      <c r="C46" s="658">
        <v>75</v>
      </c>
      <c r="D46" s="647">
        <v>72</v>
      </c>
      <c r="E46" s="259">
        <v>77.22</v>
      </c>
      <c r="F46" s="259">
        <v>76.45</v>
      </c>
      <c r="G46" s="259">
        <v>75.180000000000007</v>
      </c>
      <c r="H46" s="561">
        <v>73.53</v>
      </c>
      <c r="I46" s="336">
        <v>5</v>
      </c>
      <c r="J46" s="284">
        <v>4</v>
      </c>
      <c r="K46" s="340">
        <v>3.8</v>
      </c>
      <c r="L46" s="571">
        <v>4.8</v>
      </c>
      <c r="M46" s="336">
        <v>66</v>
      </c>
      <c r="N46" s="647">
        <v>58</v>
      </c>
      <c r="O46" s="260">
        <v>69.73</v>
      </c>
      <c r="P46" s="260">
        <v>59.4</v>
      </c>
      <c r="Q46" s="260">
        <v>64.7</v>
      </c>
      <c r="R46" s="268">
        <v>54.43</v>
      </c>
      <c r="S46" s="336">
        <v>54</v>
      </c>
      <c r="T46" s="284">
        <v>56</v>
      </c>
      <c r="U46" s="260">
        <v>65.27</v>
      </c>
      <c r="V46" s="260">
        <v>57.62</v>
      </c>
      <c r="W46" s="260">
        <v>62.4</v>
      </c>
      <c r="X46" s="269">
        <v>61</v>
      </c>
      <c r="Y46" s="631"/>
      <c r="Z46" s="310"/>
      <c r="AA46" s="260"/>
      <c r="AB46" s="260">
        <v>52.25</v>
      </c>
      <c r="AC46" s="260">
        <v>72</v>
      </c>
      <c r="AD46" s="268">
        <v>51.62</v>
      </c>
      <c r="AE46" s="631">
        <v>55</v>
      </c>
      <c r="AF46" s="310"/>
      <c r="AG46" s="260"/>
      <c r="AH46" s="269">
        <v>57</v>
      </c>
      <c r="AI46" s="670">
        <v>64</v>
      </c>
      <c r="AJ46" s="665">
        <v>71</v>
      </c>
      <c r="AK46" s="631">
        <v>58</v>
      </c>
      <c r="AL46" s="310">
        <v>63</v>
      </c>
      <c r="AM46" s="260">
        <v>60.66</v>
      </c>
      <c r="AN46" s="260">
        <v>62.09</v>
      </c>
      <c r="AO46" s="260">
        <v>59.08</v>
      </c>
      <c r="AP46" s="269">
        <v>64.06</v>
      </c>
      <c r="AQ46" s="631"/>
      <c r="AR46" s="321">
        <v>49</v>
      </c>
      <c r="AS46" s="260">
        <v>72</v>
      </c>
      <c r="AT46" s="260">
        <v>69.33</v>
      </c>
      <c r="AU46" s="260">
        <v>67.33</v>
      </c>
      <c r="AV46" s="269">
        <v>70.5</v>
      </c>
      <c r="AW46" s="631">
        <v>53</v>
      </c>
      <c r="AX46" s="310">
        <v>54</v>
      </c>
      <c r="AY46" s="260">
        <v>52</v>
      </c>
      <c r="AZ46" s="260">
        <v>71.5</v>
      </c>
      <c r="BA46" s="260">
        <v>60.75</v>
      </c>
      <c r="BB46" s="269">
        <v>46.33</v>
      </c>
      <c r="BC46" s="631">
        <v>62</v>
      </c>
      <c r="BD46" s="310">
        <v>81</v>
      </c>
      <c r="BE46" s="260">
        <v>58</v>
      </c>
      <c r="BF46" s="260">
        <v>53</v>
      </c>
      <c r="BG46" s="260"/>
      <c r="BH46" s="269">
        <v>71.5</v>
      </c>
      <c r="BI46" s="631"/>
      <c r="BJ46" s="321"/>
      <c r="BK46" s="260"/>
      <c r="BL46" s="260"/>
      <c r="BM46" s="260"/>
      <c r="BN46" s="269"/>
      <c r="BO46" s="631"/>
      <c r="BP46" s="310"/>
      <c r="BQ46" s="260">
        <v>58</v>
      </c>
      <c r="BR46" s="260">
        <v>61.5</v>
      </c>
      <c r="BS46" s="260">
        <v>73.599999999999994</v>
      </c>
      <c r="BT46" s="269">
        <v>95</v>
      </c>
      <c r="BU46" s="568"/>
      <c r="BV46" s="259"/>
      <c r="BW46" s="260"/>
      <c r="BX46" s="260"/>
      <c r="BY46" s="260"/>
      <c r="BZ46" s="269"/>
      <c r="CA46" s="588"/>
      <c r="CB46" s="568"/>
      <c r="CC46" s="259"/>
      <c r="CD46" s="260"/>
      <c r="CE46" s="260"/>
      <c r="CF46" s="269"/>
      <c r="CG46" s="568">
        <v>60.428571428571431</v>
      </c>
      <c r="CH46" s="259">
        <f t="shared" si="0"/>
        <v>61.857142857142854</v>
      </c>
      <c r="CI46" s="260">
        <v>63.876666666666665</v>
      </c>
      <c r="CJ46" s="270">
        <v>62.01</v>
      </c>
      <c r="CK46" s="260">
        <v>66.56</v>
      </c>
      <c r="CL46" s="268">
        <v>65.89</v>
      </c>
    </row>
    <row r="47" spans="1:90">
      <c r="A47" s="252">
        <v>43</v>
      </c>
      <c r="B47" s="14" t="s">
        <v>62</v>
      </c>
      <c r="C47" s="658">
        <v>84</v>
      </c>
      <c r="D47" s="647">
        <v>63</v>
      </c>
      <c r="E47" s="259">
        <v>70.14</v>
      </c>
      <c r="F47" s="259">
        <v>60</v>
      </c>
      <c r="G47" s="259">
        <v>73.09</v>
      </c>
      <c r="H47" s="561">
        <v>76</v>
      </c>
      <c r="I47" s="336">
        <v>4</v>
      </c>
      <c r="J47" s="284">
        <v>4.33</v>
      </c>
      <c r="K47" s="340">
        <v>4.5999999999999996</v>
      </c>
      <c r="L47" s="571">
        <v>4.8</v>
      </c>
      <c r="M47" s="336"/>
      <c r="N47" s="647"/>
      <c r="O47" s="260">
        <v>55.66</v>
      </c>
      <c r="P47" s="260">
        <v>39</v>
      </c>
      <c r="Q47" s="260">
        <v>60.66</v>
      </c>
      <c r="R47" s="268">
        <v>58.33</v>
      </c>
      <c r="S47" s="336">
        <v>56</v>
      </c>
      <c r="T47" s="284">
        <v>55</v>
      </c>
      <c r="U47" s="260">
        <v>51</v>
      </c>
      <c r="V47" s="260">
        <v>54</v>
      </c>
      <c r="W47" s="260">
        <v>66.33</v>
      </c>
      <c r="X47" s="269">
        <v>54.33</v>
      </c>
      <c r="Y47" s="631">
        <v>53</v>
      </c>
      <c r="Z47" s="310">
        <v>52</v>
      </c>
      <c r="AA47" s="260">
        <v>35</v>
      </c>
      <c r="AB47" s="260">
        <v>56</v>
      </c>
      <c r="AC47" s="260"/>
      <c r="AD47" s="268">
        <v>50</v>
      </c>
      <c r="AE47" s="631"/>
      <c r="AF47" s="310"/>
      <c r="AG47" s="260"/>
      <c r="AH47" s="269"/>
      <c r="AI47" s="670">
        <v>66</v>
      </c>
      <c r="AJ47" s="665">
        <v>72</v>
      </c>
      <c r="AK47" s="631"/>
      <c r="AL47" s="310"/>
      <c r="AM47" s="260">
        <v>47.25</v>
      </c>
      <c r="AN47" s="260">
        <v>36</v>
      </c>
      <c r="AO47" s="260">
        <v>50.5</v>
      </c>
      <c r="AP47" s="269">
        <v>54.5</v>
      </c>
      <c r="AQ47" s="631"/>
      <c r="AR47" s="321"/>
      <c r="AS47" s="260"/>
      <c r="AT47" s="260"/>
      <c r="AU47" s="260">
        <v>55.5</v>
      </c>
      <c r="AV47" s="269">
        <v>39</v>
      </c>
      <c r="AW47" s="631"/>
      <c r="AX47" s="310">
        <v>25</v>
      </c>
      <c r="AY47" s="260">
        <v>47.5</v>
      </c>
      <c r="AZ47" s="260"/>
      <c r="BA47" s="260">
        <v>58</v>
      </c>
      <c r="BB47" s="269">
        <v>42</v>
      </c>
      <c r="BC47" s="631"/>
      <c r="BD47" s="310"/>
      <c r="BE47" s="260"/>
      <c r="BF47" s="260"/>
      <c r="BG47" s="260"/>
      <c r="BH47" s="269"/>
      <c r="BI47" s="631"/>
      <c r="BJ47" s="321"/>
      <c r="BK47" s="260"/>
      <c r="BL47" s="260"/>
      <c r="BM47" s="260"/>
      <c r="BN47" s="269"/>
      <c r="BO47" s="631"/>
      <c r="BP47" s="310"/>
      <c r="BQ47" s="260"/>
      <c r="BR47" s="260"/>
      <c r="BS47" s="260">
        <v>75</v>
      </c>
      <c r="BT47" s="269"/>
      <c r="BU47" s="568"/>
      <c r="BV47" s="259"/>
      <c r="BW47" s="260"/>
      <c r="BX47" s="260"/>
      <c r="BY47" s="260"/>
      <c r="BZ47" s="269"/>
      <c r="CA47" s="588"/>
      <c r="CB47" s="568"/>
      <c r="CC47" s="259"/>
      <c r="CD47" s="260"/>
      <c r="CE47" s="260"/>
      <c r="CF47" s="269"/>
      <c r="CG47" s="568">
        <v>64.333333333333329</v>
      </c>
      <c r="CH47" s="259">
        <f t="shared" si="0"/>
        <v>48.75</v>
      </c>
      <c r="CI47" s="260">
        <v>50.792857142857144</v>
      </c>
      <c r="CJ47" s="270">
        <v>49</v>
      </c>
      <c r="CK47" s="260">
        <v>63.13</v>
      </c>
      <c r="CL47" s="268">
        <v>55.77</v>
      </c>
    </row>
    <row r="48" spans="1:90">
      <c r="A48" s="252">
        <v>44</v>
      </c>
      <c r="B48" s="14" t="s">
        <v>63</v>
      </c>
      <c r="C48" s="658">
        <v>77</v>
      </c>
      <c r="D48" s="647">
        <v>76</v>
      </c>
      <c r="E48" s="259">
        <v>75.77</v>
      </c>
      <c r="F48" s="259">
        <v>85.16</v>
      </c>
      <c r="G48" s="259">
        <v>74.209999999999994</v>
      </c>
      <c r="H48" s="561">
        <v>67.05</v>
      </c>
      <c r="I48" s="336">
        <v>4.8</v>
      </c>
      <c r="J48" s="284"/>
      <c r="K48" s="340">
        <v>4.8</v>
      </c>
      <c r="L48" s="571">
        <v>4.0999999999999996</v>
      </c>
      <c r="M48" s="336">
        <v>64</v>
      </c>
      <c r="N48" s="647">
        <v>68</v>
      </c>
      <c r="O48" s="260">
        <v>52.33</v>
      </c>
      <c r="P48" s="260">
        <v>72.5</v>
      </c>
      <c r="Q48" s="260">
        <v>68</v>
      </c>
      <c r="R48" s="268">
        <v>45.72</v>
      </c>
      <c r="S48" s="336">
        <v>57</v>
      </c>
      <c r="T48" s="284">
        <v>63</v>
      </c>
      <c r="U48" s="260">
        <v>50.88</v>
      </c>
      <c r="V48" s="260">
        <v>60.54</v>
      </c>
      <c r="W48" s="260">
        <v>59.66</v>
      </c>
      <c r="X48" s="269">
        <v>51.37</v>
      </c>
      <c r="Y48" s="631">
        <v>38</v>
      </c>
      <c r="Z48" s="310"/>
      <c r="AA48" s="260">
        <v>36</v>
      </c>
      <c r="AB48" s="260"/>
      <c r="AC48" s="260">
        <v>71</v>
      </c>
      <c r="AD48" s="268">
        <v>45</v>
      </c>
      <c r="AE48" s="631"/>
      <c r="AF48" s="310">
        <v>57</v>
      </c>
      <c r="AG48" s="260"/>
      <c r="AH48" s="269">
        <v>71</v>
      </c>
      <c r="AI48" s="670">
        <v>68</v>
      </c>
      <c r="AJ48" s="665">
        <v>59</v>
      </c>
      <c r="AK48" s="631">
        <v>63</v>
      </c>
      <c r="AL48" s="310">
        <v>45</v>
      </c>
      <c r="AM48" s="260">
        <v>53</v>
      </c>
      <c r="AN48" s="260">
        <v>52.37</v>
      </c>
      <c r="AO48" s="260">
        <v>49.4</v>
      </c>
      <c r="AP48" s="269">
        <v>46.2</v>
      </c>
      <c r="AQ48" s="631">
        <v>52</v>
      </c>
      <c r="AR48" s="321">
        <v>50</v>
      </c>
      <c r="AS48" s="260"/>
      <c r="AT48" s="260">
        <v>59</v>
      </c>
      <c r="AU48" s="260">
        <v>44.66</v>
      </c>
      <c r="AV48" s="269">
        <v>53</v>
      </c>
      <c r="AW48" s="631">
        <v>59</v>
      </c>
      <c r="AX48" s="310">
        <v>40</v>
      </c>
      <c r="AY48" s="260"/>
      <c r="AZ48" s="260">
        <v>60.5</v>
      </c>
      <c r="BA48" s="260">
        <v>51</v>
      </c>
      <c r="BB48" s="269">
        <v>55.75</v>
      </c>
      <c r="BC48" s="631">
        <v>72</v>
      </c>
      <c r="BD48" s="310">
        <v>46</v>
      </c>
      <c r="BE48" s="260"/>
      <c r="BF48" s="260"/>
      <c r="BG48" s="260"/>
      <c r="BH48" s="269"/>
      <c r="BI48" s="631"/>
      <c r="BJ48" s="321">
        <v>72</v>
      </c>
      <c r="BK48" s="260"/>
      <c r="BL48" s="260"/>
      <c r="BM48" s="260"/>
      <c r="BN48" s="269"/>
      <c r="BO48" s="631"/>
      <c r="BP48" s="310"/>
      <c r="BQ48" s="260">
        <v>54.5</v>
      </c>
      <c r="BR48" s="260"/>
      <c r="BS48" s="260"/>
      <c r="BT48" s="269">
        <v>48.5</v>
      </c>
      <c r="BU48" s="568"/>
      <c r="BV48" s="259"/>
      <c r="BW48" s="260"/>
      <c r="BX48" s="260"/>
      <c r="BY48" s="260"/>
      <c r="BZ48" s="269"/>
      <c r="CA48" s="588"/>
      <c r="CB48" s="568"/>
      <c r="CC48" s="259"/>
      <c r="CD48" s="260"/>
      <c r="CE48" s="260"/>
      <c r="CF48" s="269"/>
      <c r="CG48" s="568">
        <v>63.428571428571431</v>
      </c>
      <c r="CH48" s="259">
        <f t="shared" si="0"/>
        <v>57.444444444444443</v>
      </c>
      <c r="CI48" s="260">
        <v>55.458571428571432</v>
      </c>
      <c r="CJ48" s="270">
        <v>65.86</v>
      </c>
      <c r="CK48" s="260">
        <v>60.74</v>
      </c>
      <c r="CL48" s="268">
        <v>52.39</v>
      </c>
    </row>
    <row r="49" spans="1:90">
      <c r="A49" s="252">
        <v>45</v>
      </c>
      <c r="B49" s="14" t="s">
        <v>64</v>
      </c>
      <c r="C49" s="658">
        <v>76</v>
      </c>
      <c r="D49" s="647">
        <v>79</v>
      </c>
      <c r="E49" s="259">
        <v>80.8</v>
      </c>
      <c r="F49" s="259">
        <v>79.37</v>
      </c>
      <c r="G49" s="259">
        <v>71.14</v>
      </c>
      <c r="H49" s="561">
        <v>83.11</v>
      </c>
      <c r="I49" s="336">
        <v>5</v>
      </c>
      <c r="J49" s="284">
        <v>4.71</v>
      </c>
      <c r="K49" s="340"/>
      <c r="L49" s="571">
        <v>5</v>
      </c>
      <c r="M49" s="336">
        <v>61</v>
      </c>
      <c r="N49" s="647">
        <v>70</v>
      </c>
      <c r="O49" s="260">
        <v>65.900000000000006</v>
      </c>
      <c r="P49" s="260">
        <v>70.09</v>
      </c>
      <c r="Q49" s="260">
        <v>63.7</v>
      </c>
      <c r="R49" s="268">
        <v>61.86</v>
      </c>
      <c r="S49" s="336">
        <v>83</v>
      </c>
      <c r="T49" s="284">
        <v>84</v>
      </c>
      <c r="U49" s="260">
        <v>62</v>
      </c>
      <c r="V49" s="260">
        <v>60</v>
      </c>
      <c r="W49" s="260">
        <v>57.25</v>
      </c>
      <c r="X49" s="269">
        <v>64.75</v>
      </c>
      <c r="Y49" s="631">
        <v>89</v>
      </c>
      <c r="Z49" s="310"/>
      <c r="AA49" s="260"/>
      <c r="AB49" s="260">
        <v>59.66</v>
      </c>
      <c r="AC49" s="260"/>
      <c r="AD49" s="268">
        <v>63.5</v>
      </c>
      <c r="AE49" s="631"/>
      <c r="AF49" s="310">
        <v>51</v>
      </c>
      <c r="AG49" s="260"/>
      <c r="AH49" s="269"/>
      <c r="AI49" s="670"/>
      <c r="AJ49" s="665">
        <v>100</v>
      </c>
      <c r="AK49" s="631">
        <v>58</v>
      </c>
      <c r="AL49" s="310">
        <v>58</v>
      </c>
      <c r="AM49" s="260">
        <v>60.75</v>
      </c>
      <c r="AN49" s="260">
        <v>58.12</v>
      </c>
      <c r="AO49" s="260">
        <v>56</v>
      </c>
      <c r="AP49" s="269">
        <v>65</v>
      </c>
      <c r="AQ49" s="631"/>
      <c r="AR49" s="321">
        <v>77</v>
      </c>
      <c r="AS49" s="260">
        <v>78.33</v>
      </c>
      <c r="AT49" s="260">
        <v>64.5</v>
      </c>
      <c r="AU49" s="260"/>
      <c r="AV49" s="269">
        <v>46</v>
      </c>
      <c r="AW49" s="631">
        <v>54</v>
      </c>
      <c r="AX49" s="310">
        <v>66</v>
      </c>
      <c r="AY49" s="260">
        <v>62.66</v>
      </c>
      <c r="AZ49" s="260">
        <v>55</v>
      </c>
      <c r="BA49" s="260">
        <v>56.75</v>
      </c>
      <c r="BB49" s="269">
        <v>53.5</v>
      </c>
      <c r="BC49" s="631">
        <v>64</v>
      </c>
      <c r="BD49" s="310"/>
      <c r="BE49" s="260"/>
      <c r="BF49" s="260"/>
      <c r="BG49" s="260">
        <v>64.5</v>
      </c>
      <c r="BH49" s="269"/>
      <c r="BI49" s="631">
        <v>46</v>
      </c>
      <c r="BJ49" s="321"/>
      <c r="BK49" s="260">
        <v>61.5</v>
      </c>
      <c r="BL49" s="260"/>
      <c r="BM49" s="260"/>
      <c r="BN49" s="269"/>
      <c r="BO49" s="631">
        <v>76</v>
      </c>
      <c r="BP49" s="310">
        <v>85</v>
      </c>
      <c r="BQ49" s="260">
        <v>81</v>
      </c>
      <c r="BR49" s="260"/>
      <c r="BS49" s="260"/>
      <c r="BT49" s="269">
        <v>65.5</v>
      </c>
      <c r="BU49" s="568"/>
      <c r="BV49" s="259"/>
      <c r="BW49" s="260"/>
      <c r="BX49" s="260"/>
      <c r="BY49" s="260"/>
      <c r="BZ49" s="269"/>
      <c r="CA49" s="588"/>
      <c r="CB49" s="568"/>
      <c r="CC49" s="259"/>
      <c r="CD49" s="260"/>
      <c r="CE49" s="260"/>
      <c r="CF49" s="269"/>
      <c r="CG49" s="568">
        <v>67.444444444444443</v>
      </c>
      <c r="CH49" s="259">
        <f t="shared" si="0"/>
        <v>71.25</v>
      </c>
      <c r="CI49" s="260">
        <v>68.528888888888886</v>
      </c>
      <c r="CJ49" s="270">
        <v>63.82</v>
      </c>
      <c r="CK49" s="260">
        <v>61.55</v>
      </c>
      <c r="CL49" s="268">
        <v>67.02</v>
      </c>
    </row>
    <row r="50" spans="1:90">
      <c r="A50" s="252">
        <v>46</v>
      </c>
      <c r="B50" s="14" t="s">
        <v>65</v>
      </c>
      <c r="C50" s="658">
        <v>74</v>
      </c>
      <c r="D50" s="647">
        <v>74</v>
      </c>
      <c r="E50" s="259">
        <v>80.11</v>
      </c>
      <c r="F50" s="259">
        <v>74.900000000000006</v>
      </c>
      <c r="G50" s="259">
        <v>70.75</v>
      </c>
      <c r="H50" s="561">
        <v>66.400000000000006</v>
      </c>
      <c r="I50" s="336">
        <v>4</v>
      </c>
      <c r="J50" s="284">
        <v>4.1399999999999997</v>
      </c>
      <c r="K50" s="340">
        <v>4.7</v>
      </c>
      <c r="L50" s="571">
        <v>3.8</v>
      </c>
      <c r="M50" s="336">
        <v>61</v>
      </c>
      <c r="N50" s="647">
        <v>49</v>
      </c>
      <c r="O50" s="260">
        <v>57</v>
      </c>
      <c r="P50" s="260">
        <v>54.28</v>
      </c>
      <c r="Q50" s="260">
        <v>59</v>
      </c>
      <c r="R50" s="268">
        <v>49.66</v>
      </c>
      <c r="S50" s="644">
        <v>57</v>
      </c>
      <c r="T50" s="293">
        <v>68</v>
      </c>
      <c r="U50" s="271">
        <v>72.2</v>
      </c>
      <c r="V50" s="271">
        <v>57.83</v>
      </c>
      <c r="W50" s="271">
        <v>64.2</v>
      </c>
      <c r="X50" s="556">
        <v>49.25</v>
      </c>
      <c r="Y50" s="631"/>
      <c r="Z50" s="310">
        <v>90</v>
      </c>
      <c r="AA50" s="260">
        <v>59.75</v>
      </c>
      <c r="AB50" s="260">
        <v>59.5</v>
      </c>
      <c r="AC50" s="260"/>
      <c r="AD50" s="268">
        <v>38</v>
      </c>
      <c r="AE50" s="631">
        <v>67</v>
      </c>
      <c r="AF50" s="310">
        <v>82</v>
      </c>
      <c r="AG50" s="260"/>
      <c r="AH50" s="269">
        <v>50</v>
      </c>
      <c r="AI50" s="670"/>
      <c r="AJ50" s="665"/>
      <c r="AK50" s="631">
        <v>53</v>
      </c>
      <c r="AL50" s="310">
        <v>45</v>
      </c>
      <c r="AM50" s="260"/>
      <c r="AN50" s="260"/>
      <c r="AO50" s="260">
        <v>57</v>
      </c>
      <c r="AP50" s="269">
        <v>45</v>
      </c>
      <c r="AQ50" s="631">
        <v>44</v>
      </c>
      <c r="AR50" s="321">
        <v>46</v>
      </c>
      <c r="AS50" s="260">
        <v>65</v>
      </c>
      <c r="AT50" s="260">
        <v>58</v>
      </c>
      <c r="AU50" s="260"/>
      <c r="AV50" s="269">
        <v>40</v>
      </c>
      <c r="AW50" s="631"/>
      <c r="AX50" s="310">
        <v>47</v>
      </c>
      <c r="AY50" s="260">
        <v>30</v>
      </c>
      <c r="AZ50" s="260">
        <v>61.75</v>
      </c>
      <c r="BA50" s="260">
        <v>51</v>
      </c>
      <c r="BB50" s="269">
        <v>51</v>
      </c>
      <c r="BC50" s="631"/>
      <c r="BD50" s="310">
        <v>95</v>
      </c>
      <c r="BE50" s="260"/>
      <c r="BF50" s="260"/>
      <c r="BG50" s="260"/>
      <c r="BH50" s="269"/>
      <c r="BI50" s="631"/>
      <c r="BJ50" s="321"/>
      <c r="BK50" s="260"/>
      <c r="BL50" s="260"/>
      <c r="BM50" s="260"/>
      <c r="BN50" s="269">
        <v>83</v>
      </c>
      <c r="BO50" s="631">
        <v>27</v>
      </c>
      <c r="BP50" s="310">
        <v>82</v>
      </c>
      <c r="BQ50" s="260">
        <v>75</v>
      </c>
      <c r="BR50" s="260">
        <v>52</v>
      </c>
      <c r="BS50" s="260"/>
      <c r="BT50" s="269"/>
      <c r="BU50" s="568"/>
      <c r="BV50" s="259"/>
      <c r="BW50" s="260"/>
      <c r="BX50" s="260"/>
      <c r="BY50" s="260"/>
      <c r="BZ50" s="269"/>
      <c r="CA50" s="588"/>
      <c r="CB50" s="568"/>
      <c r="CC50" s="259"/>
      <c r="CD50" s="260"/>
      <c r="CE50" s="260"/>
      <c r="CF50" s="269"/>
      <c r="CG50" s="568">
        <v>54.714285714285715</v>
      </c>
      <c r="CH50" s="259">
        <f t="shared" si="0"/>
        <v>67.8</v>
      </c>
      <c r="CI50" s="260">
        <v>62.198750000000004</v>
      </c>
      <c r="CJ50" s="270">
        <v>58.53</v>
      </c>
      <c r="CK50" s="260">
        <v>60.39</v>
      </c>
      <c r="CL50" s="268">
        <v>52.78</v>
      </c>
    </row>
    <row r="51" spans="1:90" s="249" customFormat="1">
      <c r="A51" s="252">
        <v>47</v>
      </c>
      <c r="B51" s="14" t="s">
        <v>66</v>
      </c>
      <c r="C51" s="658">
        <v>73</v>
      </c>
      <c r="D51" s="647"/>
      <c r="E51" s="259">
        <v>72.81</v>
      </c>
      <c r="F51" s="259"/>
      <c r="G51" s="259">
        <v>67.5</v>
      </c>
      <c r="H51" s="561">
        <v>66.5</v>
      </c>
      <c r="I51" s="336">
        <v>4.8</v>
      </c>
      <c r="J51" s="284"/>
      <c r="K51" s="340">
        <v>4</v>
      </c>
      <c r="L51" s="571">
        <v>4.5</v>
      </c>
      <c r="M51" s="336">
        <v>58</v>
      </c>
      <c r="N51" s="647"/>
      <c r="O51" s="260">
        <v>68.5</v>
      </c>
      <c r="P51" s="260"/>
      <c r="Q51" s="260">
        <v>46.2</v>
      </c>
      <c r="R51" s="268">
        <v>54</v>
      </c>
      <c r="S51" s="644">
        <v>67</v>
      </c>
      <c r="T51" s="293"/>
      <c r="U51" s="271">
        <v>53.16</v>
      </c>
      <c r="V51" s="271"/>
      <c r="W51" s="271">
        <v>56.75</v>
      </c>
      <c r="X51" s="556">
        <v>56.7</v>
      </c>
      <c r="Y51" s="631">
        <v>66</v>
      </c>
      <c r="Z51" s="310"/>
      <c r="AA51" s="260">
        <v>38</v>
      </c>
      <c r="AB51" s="260"/>
      <c r="AC51" s="260">
        <v>52</v>
      </c>
      <c r="AD51" s="268">
        <v>53.5</v>
      </c>
      <c r="AE51" s="631"/>
      <c r="AF51" s="310"/>
      <c r="AG51" s="260">
        <v>69</v>
      </c>
      <c r="AH51" s="269"/>
      <c r="AI51" s="670"/>
      <c r="AJ51" s="665">
        <v>36</v>
      </c>
      <c r="AK51" s="631"/>
      <c r="AL51" s="310"/>
      <c r="AM51" s="260">
        <v>55.66</v>
      </c>
      <c r="AN51" s="260"/>
      <c r="AO51" s="260">
        <v>48.5</v>
      </c>
      <c r="AP51" s="269"/>
      <c r="AQ51" s="631">
        <v>36</v>
      </c>
      <c r="AR51" s="321"/>
      <c r="AS51" s="260">
        <v>90</v>
      </c>
      <c r="AT51" s="260"/>
      <c r="AU51" s="260"/>
      <c r="AV51" s="269"/>
      <c r="AW51" s="631">
        <v>33</v>
      </c>
      <c r="AX51" s="647"/>
      <c r="AY51" s="260">
        <v>56</v>
      </c>
      <c r="AZ51" s="260"/>
      <c r="BA51" s="260"/>
      <c r="BB51" s="269"/>
      <c r="BC51" s="631"/>
      <c r="BD51" s="647"/>
      <c r="BE51" s="260">
        <v>80</v>
      </c>
      <c r="BF51" s="260"/>
      <c r="BG51" s="260"/>
      <c r="BH51" s="269"/>
      <c r="BI51" s="631"/>
      <c r="BJ51" s="321"/>
      <c r="BK51" s="260"/>
      <c r="BL51" s="260"/>
      <c r="BM51" s="260"/>
      <c r="BN51" s="269"/>
      <c r="BO51" s="631">
        <v>69</v>
      </c>
      <c r="BP51" s="647"/>
      <c r="BQ51" s="260">
        <v>69</v>
      </c>
      <c r="BR51" s="260"/>
      <c r="BS51" s="260"/>
      <c r="BT51" s="269"/>
      <c r="BU51" s="568"/>
      <c r="BV51" s="259"/>
      <c r="BW51" s="305"/>
      <c r="BX51" s="305"/>
      <c r="BY51" s="305"/>
      <c r="BZ51" s="307"/>
      <c r="CA51" s="588"/>
      <c r="CB51" s="568"/>
      <c r="CC51" s="259"/>
      <c r="CD51" s="260"/>
      <c r="CE51" s="260"/>
      <c r="CF51" s="269"/>
      <c r="CG51" s="568">
        <v>57.428571428571431</v>
      </c>
      <c r="CH51" s="259"/>
      <c r="CI51" s="305">
        <v>65.212999999999994</v>
      </c>
      <c r="CJ51" s="308"/>
      <c r="CK51" s="305">
        <v>54.19</v>
      </c>
      <c r="CL51" s="306">
        <v>53.34</v>
      </c>
    </row>
    <row r="52" spans="1:90">
      <c r="A52" s="252">
        <v>48</v>
      </c>
      <c r="B52" s="14" t="s">
        <v>67</v>
      </c>
      <c r="C52" s="658">
        <v>75</v>
      </c>
      <c r="D52" s="647">
        <v>68</v>
      </c>
      <c r="E52" s="259">
        <v>71.69</v>
      </c>
      <c r="F52" s="259">
        <v>75.7</v>
      </c>
      <c r="G52" s="259">
        <v>72.19</v>
      </c>
      <c r="H52" s="561">
        <v>68.319999999999993</v>
      </c>
      <c r="I52" s="336">
        <v>4.3</v>
      </c>
      <c r="J52" s="284">
        <v>4.2699999999999996</v>
      </c>
      <c r="K52" s="340">
        <v>4.2</v>
      </c>
      <c r="L52" s="571">
        <v>4.4000000000000004</v>
      </c>
      <c r="M52" s="336">
        <v>63</v>
      </c>
      <c r="N52" s="647">
        <v>53</v>
      </c>
      <c r="O52" s="260">
        <v>59.07</v>
      </c>
      <c r="P52" s="260">
        <v>59.43</v>
      </c>
      <c r="Q52" s="260">
        <v>59</v>
      </c>
      <c r="R52" s="268">
        <v>47.66</v>
      </c>
      <c r="S52" s="644">
        <v>69</v>
      </c>
      <c r="T52" s="293">
        <v>66</v>
      </c>
      <c r="U52" s="271">
        <v>63.1</v>
      </c>
      <c r="V52" s="271">
        <v>64.25</v>
      </c>
      <c r="W52" s="271">
        <v>59.84</v>
      </c>
      <c r="X52" s="556">
        <v>60.42</v>
      </c>
      <c r="Y52" s="631">
        <v>68</v>
      </c>
      <c r="Z52" s="310">
        <v>69</v>
      </c>
      <c r="AA52" s="260">
        <v>65.25</v>
      </c>
      <c r="AB52" s="260">
        <v>61.33</v>
      </c>
      <c r="AC52" s="260">
        <v>61.25</v>
      </c>
      <c r="AD52" s="268">
        <v>47.2</v>
      </c>
      <c r="AE52" s="631">
        <v>56</v>
      </c>
      <c r="AF52" s="310">
        <v>36</v>
      </c>
      <c r="AG52" s="260">
        <v>77</v>
      </c>
      <c r="AH52" s="269"/>
      <c r="AI52" s="670">
        <v>73.66</v>
      </c>
      <c r="AJ52" s="665">
        <v>58</v>
      </c>
      <c r="AK52" s="631">
        <v>70</v>
      </c>
      <c r="AL52" s="310">
        <v>42</v>
      </c>
      <c r="AM52" s="260">
        <v>53.2</v>
      </c>
      <c r="AN52" s="260">
        <v>56.87</v>
      </c>
      <c r="AO52" s="260">
        <v>53.2</v>
      </c>
      <c r="AP52" s="269">
        <v>49.4</v>
      </c>
      <c r="AQ52" s="631">
        <v>86</v>
      </c>
      <c r="AR52" s="321">
        <v>66</v>
      </c>
      <c r="AS52" s="260">
        <v>62</v>
      </c>
      <c r="AT52" s="260">
        <v>51.66</v>
      </c>
      <c r="AU52" s="260">
        <v>44.25</v>
      </c>
      <c r="AV52" s="269"/>
      <c r="AW52" s="631">
        <v>79</v>
      </c>
      <c r="AX52" s="310">
        <v>52</v>
      </c>
      <c r="AY52" s="260">
        <v>73</v>
      </c>
      <c r="AZ52" s="260">
        <v>54.33</v>
      </c>
      <c r="BA52" s="260">
        <v>51.6</v>
      </c>
      <c r="BB52" s="269">
        <v>39</v>
      </c>
      <c r="BC52" s="631">
        <v>78</v>
      </c>
      <c r="BD52" s="310">
        <v>62</v>
      </c>
      <c r="BE52" s="260"/>
      <c r="BF52" s="260">
        <v>70</v>
      </c>
      <c r="BG52" s="260">
        <v>64</v>
      </c>
      <c r="BH52" s="269"/>
      <c r="BI52" s="631"/>
      <c r="BJ52" s="321"/>
      <c r="BK52" s="260"/>
      <c r="BL52" s="260"/>
      <c r="BM52" s="260"/>
      <c r="BN52" s="269"/>
      <c r="BO52" s="631">
        <v>64</v>
      </c>
      <c r="BP52" s="310">
        <v>84</v>
      </c>
      <c r="BQ52" s="260">
        <v>67</v>
      </c>
      <c r="BR52" s="260">
        <v>77.66</v>
      </c>
      <c r="BS52" s="260">
        <v>77</v>
      </c>
      <c r="BT52" s="269">
        <v>51.33</v>
      </c>
      <c r="BU52" s="568"/>
      <c r="BV52" s="259"/>
      <c r="BW52" s="260"/>
      <c r="BX52" s="260"/>
      <c r="BY52" s="260"/>
      <c r="BZ52" s="269"/>
      <c r="CA52" s="588"/>
      <c r="CB52" s="568"/>
      <c r="CC52" s="259"/>
      <c r="CD52" s="260"/>
      <c r="CE52" s="260"/>
      <c r="CF52" s="269"/>
      <c r="CG52" s="568">
        <v>70.8</v>
      </c>
      <c r="CH52" s="259">
        <f t="shared" si="0"/>
        <v>59.8</v>
      </c>
      <c r="CI52" s="260">
        <v>65.478000000000009</v>
      </c>
      <c r="CJ52" s="270">
        <v>63.47</v>
      </c>
      <c r="CK52" s="260">
        <v>61.59</v>
      </c>
      <c r="CL52" s="268">
        <v>52.66</v>
      </c>
    </row>
    <row r="53" spans="1:90">
      <c r="A53" s="252">
        <v>49</v>
      </c>
      <c r="B53" s="14" t="s">
        <v>68</v>
      </c>
      <c r="C53" s="658">
        <v>76</v>
      </c>
      <c r="D53" s="647">
        <v>71</v>
      </c>
      <c r="E53" s="259">
        <v>72.400000000000006</v>
      </c>
      <c r="F53" s="259">
        <v>75.86</v>
      </c>
      <c r="G53" s="259">
        <v>70.849999999999994</v>
      </c>
      <c r="H53" s="561">
        <v>77.44</v>
      </c>
      <c r="I53" s="336">
        <v>4.5</v>
      </c>
      <c r="J53" s="284">
        <v>4.8</v>
      </c>
      <c r="K53" s="340">
        <v>4.7</v>
      </c>
      <c r="L53" s="571">
        <v>4.8</v>
      </c>
      <c r="M53" s="336">
        <v>65</v>
      </c>
      <c r="N53" s="647">
        <v>59</v>
      </c>
      <c r="O53" s="260">
        <v>60.09</v>
      </c>
      <c r="P53" s="260">
        <v>62.33</v>
      </c>
      <c r="Q53" s="260">
        <v>63.18</v>
      </c>
      <c r="R53" s="268">
        <v>62.08</v>
      </c>
      <c r="S53" s="644">
        <v>56</v>
      </c>
      <c r="T53" s="293">
        <v>62</v>
      </c>
      <c r="U53" s="271">
        <v>63.69</v>
      </c>
      <c r="V53" s="271">
        <v>58</v>
      </c>
      <c r="W53" s="271">
        <v>62.2</v>
      </c>
      <c r="X53" s="556">
        <v>64.86</v>
      </c>
      <c r="Y53" s="631"/>
      <c r="Z53" s="310">
        <v>52</v>
      </c>
      <c r="AA53" s="260">
        <v>55</v>
      </c>
      <c r="AB53" s="260">
        <v>53.5</v>
      </c>
      <c r="AC53" s="260">
        <v>63.5</v>
      </c>
      <c r="AD53" s="268">
        <v>60.33</v>
      </c>
      <c r="AE53" s="631">
        <v>68</v>
      </c>
      <c r="AF53" s="310">
        <v>53</v>
      </c>
      <c r="AG53" s="260">
        <v>70.66</v>
      </c>
      <c r="AH53" s="269"/>
      <c r="AI53" s="670">
        <v>71.5</v>
      </c>
      <c r="AJ53" s="665">
        <v>65</v>
      </c>
      <c r="AK53" s="631">
        <v>78</v>
      </c>
      <c r="AL53" s="310">
        <v>59</v>
      </c>
      <c r="AM53" s="260">
        <v>56</v>
      </c>
      <c r="AN53" s="260">
        <v>62.55</v>
      </c>
      <c r="AO53" s="260">
        <v>56.2</v>
      </c>
      <c r="AP53" s="269">
        <v>63.27</v>
      </c>
      <c r="AQ53" s="631">
        <v>75</v>
      </c>
      <c r="AR53" s="321">
        <v>67</v>
      </c>
      <c r="AS53" s="260">
        <v>39.33</v>
      </c>
      <c r="AT53" s="260">
        <v>77</v>
      </c>
      <c r="AU53" s="260">
        <v>70.75</v>
      </c>
      <c r="AV53" s="269">
        <v>65.8</v>
      </c>
      <c r="AW53" s="631">
        <v>73</v>
      </c>
      <c r="AX53" s="310">
        <v>59</v>
      </c>
      <c r="AY53" s="260">
        <v>50</v>
      </c>
      <c r="AZ53" s="260">
        <v>63</v>
      </c>
      <c r="BA53" s="260">
        <v>65.599999999999994</v>
      </c>
      <c r="BB53" s="269">
        <v>69</v>
      </c>
      <c r="BC53" s="631">
        <v>57</v>
      </c>
      <c r="BD53" s="310"/>
      <c r="BE53" s="260">
        <v>40</v>
      </c>
      <c r="BF53" s="260"/>
      <c r="BG53" s="260">
        <v>67</v>
      </c>
      <c r="BH53" s="269"/>
      <c r="BI53" s="631"/>
      <c r="BJ53" s="321"/>
      <c r="BK53" s="260"/>
      <c r="BL53" s="260">
        <v>72</v>
      </c>
      <c r="BM53" s="260"/>
      <c r="BN53" s="269"/>
      <c r="BO53" s="631">
        <v>81</v>
      </c>
      <c r="BP53" s="310"/>
      <c r="BQ53" s="260">
        <v>78.599999999999994</v>
      </c>
      <c r="BR53" s="260">
        <v>66.66</v>
      </c>
      <c r="BS53" s="260">
        <v>71</v>
      </c>
      <c r="BT53" s="269">
        <v>73.5</v>
      </c>
      <c r="BU53" s="568"/>
      <c r="BV53" s="259"/>
      <c r="BW53" s="260"/>
      <c r="BX53" s="260"/>
      <c r="BY53" s="260"/>
      <c r="BZ53" s="269"/>
      <c r="CA53" s="588"/>
      <c r="CB53" s="568"/>
      <c r="CC53" s="259"/>
      <c r="CD53" s="260"/>
      <c r="CE53" s="260"/>
      <c r="CF53" s="269"/>
      <c r="CG53" s="568">
        <v>69.888888888888886</v>
      </c>
      <c r="CH53" s="259">
        <f t="shared" si="0"/>
        <v>60.25</v>
      </c>
      <c r="CI53" s="260">
        <v>59.22</v>
      </c>
      <c r="CJ53" s="270">
        <v>65.650000000000006</v>
      </c>
      <c r="CK53" s="260">
        <v>66.17</v>
      </c>
      <c r="CL53" s="268">
        <v>66.8</v>
      </c>
    </row>
    <row r="54" spans="1:90">
      <c r="A54" s="252">
        <v>50</v>
      </c>
      <c r="B54" s="14" t="s">
        <v>69</v>
      </c>
      <c r="C54" s="658">
        <v>74</v>
      </c>
      <c r="D54" s="647">
        <v>68</v>
      </c>
      <c r="E54" s="259">
        <v>66.25</v>
      </c>
      <c r="F54" s="259">
        <v>69.680000000000007</v>
      </c>
      <c r="G54" s="259">
        <v>67.5</v>
      </c>
      <c r="H54" s="561">
        <v>75.3</v>
      </c>
      <c r="I54" s="336">
        <v>4.5</v>
      </c>
      <c r="J54" s="284">
        <v>4.13</v>
      </c>
      <c r="K54" s="340">
        <v>4.2</v>
      </c>
      <c r="L54" s="571">
        <v>4.8</v>
      </c>
      <c r="M54" s="336">
        <v>69</v>
      </c>
      <c r="N54" s="647">
        <v>56</v>
      </c>
      <c r="O54" s="260">
        <v>68.16</v>
      </c>
      <c r="P54" s="260">
        <v>68.2</v>
      </c>
      <c r="Q54" s="260">
        <v>72.28</v>
      </c>
      <c r="R54" s="268">
        <v>68.75</v>
      </c>
      <c r="S54" s="644">
        <v>61</v>
      </c>
      <c r="T54" s="293">
        <v>59</v>
      </c>
      <c r="U54" s="271">
        <v>52</v>
      </c>
      <c r="V54" s="271">
        <v>58.77</v>
      </c>
      <c r="W54" s="271">
        <v>59</v>
      </c>
      <c r="X54" s="556">
        <v>64.33</v>
      </c>
      <c r="Y54" s="631">
        <v>95</v>
      </c>
      <c r="Z54" s="310">
        <v>47</v>
      </c>
      <c r="AA54" s="260"/>
      <c r="AB54" s="260">
        <v>50</v>
      </c>
      <c r="AC54" s="260">
        <v>38</v>
      </c>
      <c r="AD54" s="268">
        <v>67</v>
      </c>
      <c r="AE54" s="631">
        <v>63</v>
      </c>
      <c r="AF54" s="310"/>
      <c r="AG54" s="260"/>
      <c r="AH54" s="269"/>
      <c r="AI54" s="670">
        <v>69</v>
      </c>
      <c r="AJ54" s="665">
        <v>62</v>
      </c>
      <c r="AK54" s="631">
        <v>63</v>
      </c>
      <c r="AL54" s="310">
        <v>61</v>
      </c>
      <c r="AM54" s="260">
        <v>45.2</v>
      </c>
      <c r="AN54" s="260">
        <v>54.25</v>
      </c>
      <c r="AO54" s="260">
        <v>47.33</v>
      </c>
      <c r="AP54" s="269">
        <v>55.16</v>
      </c>
      <c r="AQ54" s="631">
        <v>56</v>
      </c>
      <c r="AR54" s="321">
        <v>65</v>
      </c>
      <c r="AS54" s="260">
        <v>61</v>
      </c>
      <c r="AT54" s="260">
        <v>78</v>
      </c>
      <c r="AU54" s="260">
        <v>65</v>
      </c>
      <c r="AV54" s="269">
        <v>62.6</v>
      </c>
      <c r="AW54" s="631">
        <v>40</v>
      </c>
      <c r="AX54" s="310">
        <v>61</v>
      </c>
      <c r="AY54" s="260">
        <v>44</v>
      </c>
      <c r="AZ54" s="260">
        <v>59.5</v>
      </c>
      <c r="BA54" s="260">
        <v>58</v>
      </c>
      <c r="BB54" s="269">
        <v>48.66</v>
      </c>
      <c r="BC54" s="631">
        <v>40</v>
      </c>
      <c r="BD54" s="310"/>
      <c r="BE54" s="260"/>
      <c r="BF54" s="260"/>
      <c r="BG54" s="260">
        <v>83</v>
      </c>
      <c r="BH54" s="269"/>
      <c r="BI54" s="631"/>
      <c r="BJ54" s="321"/>
      <c r="BK54" s="260"/>
      <c r="BL54" s="260"/>
      <c r="BM54" s="260"/>
      <c r="BN54" s="269"/>
      <c r="BO54" s="631">
        <v>84</v>
      </c>
      <c r="BP54" s="310">
        <v>70</v>
      </c>
      <c r="BQ54" s="260">
        <v>69.5</v>
      </c>
      <c r="BR54" s="260">
        <v>46</v>
      </c>
      <c r="BS54" s="260">
        <v>72</v>
      </c>
      <c r="BT54" s="269"/>
      <c r="BU54" s="568"/>
      <c r="BV54" s="259"/>
      <c r="BW54" s="260"/>
      <c r="BX54" s="260"/>
      <c r="BY54" s="260"/>
      <c r="BZ54" s="269"/>
      <c r="CA54" s="588"/>
      <c r="CB54" s="568"/>
      <c r="CC54" s="259"/>
      <c r="CD54" s="260"/>
      <c r="CE54" s="260"/>
      <c r="CF54" s="269"/>
      <c r="CG54" s="568">
        <v>64.5</v>
      </c>
      <c r="CH54" s="259">
        <f t="shared" si="0"/>
        <v>60.875</v>
      </c>
      <c r="CI54" s="260">
        <v>58.332499999999996</v>
      </c>
      <c r="CJ54" s="270">
        <v>60.55</v>
      </c>
      <c r="CK54" s="260">
        <v>63.11</v>
      </c>
      <c r="CL54" s="268">
        <v>62.97</v>
      </c>
    </row>
    <row r="55" spans="1:90">
      <c r="A55" s="252">
        <v>51</v>
      </c>
      <c r="B55" s="14" t="s">
        <v>70</v>
      </c>
      <c r="C55" s="658">
        <v>70</v>
      </c>
      <c r="D55" s="647">
        <v>67</v>
      </c>
      <c r="E55" s="259">
        <v>77.33</v>
      </c>
      <c r="F55" s="259">
        <v>68.31</v>
      </c>
      <c r="G55" s="259">
        <v>69.430000000000007</v>
      </c>
      <c r="H55" s="561">
        <v>71.56</v>
      </c>
      <c r="I55" s="336">
        <v>3.9</v>
      </c>
      <c r="J55" s="284">
        <v>4.1500000000000004</v>
      </c>
      <c r="K55" s="340">
        <v>4.3</v>
      </c>
      <c r="L55" s="571">
        <v>4.8</v>
      </c>
      <c r="M55" s="336">
        <v>54</v>
      </c>
      <c r="N55" s="647">
        <v>50</v>
      </c>
      <c r="O55" s="260">
        <v>59.62</v>
      </c>
      <c r="P55" s="260">
        <v>50.33</v>
      </c>
      <c r="Q55" s="260">
        <v>53.09</v>
      </c>
      <c r="R55" s="268">
        <v>58.66</v>
      </c>
      <c r="S55" s="644">
        <v>54</v>
      </c>
      <c r="T55" s="293">
        <v>58</v>
      </c>
      <c r="U55" s="271">
        <v>62.5</v>
      </c>
      <c r="V55" s="271">
        <v>56.9</v>
      </c>
      <c r="W55" s="271">
        <v>51.68</v>
      </c>
      <c r="X55" s="556">
        <v>67.33</v>
      </c>
      <c r="Y55" s="631">
        <v>72</v>
      </c>
      <c r="Z55" s="310">
        <v>59</v>
      </c>
      <c r="AA55" s="260">
        <v>44.66</v>
      </c>
      <c r="AB55" s="260">
        <v>52.5</v>
      </c>
      <c r="AC55" s="260">
        <v>50</v>
      </c>
      <c r="AD55" s="268">
        <v>72</v>
      </c>
      <c r="AE55" s="631">
        <v>71</v>
      </c>
      <c r="AF55" s="310">
        <v>52</v>
      </c>
      <c r="AG55" s="260"/>
      <c r="AH55" s="269">
        <v>48</v>
      </c>
      <c r="AI55" s="670">
        <v>74.5</v>
      </c>
      <c r="AJ55" s="665"/>
      <c r="AK55" s="631">
        <v>52</v>
      </c>
      <c r="AL55" s="310">
        <v>43</v>
      </c>
      <c r="AM55" s="260">
        <v>52.6</v>
      </c>
      <c r="AN55" s="260">
        <v>47.66</v>
      </c>
      <c r="AO55" s="260">
        <v>49.33</v>
      </c>
      <c r="AP55" s="269">
        <v>54.16</v>
      </c>
      <c r="AQ55" s="631">
        <v>52</v>
      </c>
      <c r="AR55" s="321">
        <v>60</v>
      </c>
      <c r="AS55" s="260">
        <v>62</v>
      </c>
      <c r="AT55" s="260">
        <v>52</v>
      </c>
      <c r="AU55" s="260">
        <v>57.5</v>
      </c>
      <c r="AV55" s="269">
        <v>68.66</v>
      </c>
      <c r="AW55" s="631">
        <v>50</v>
      </c>
      <c r="AX55" s="310">
        <v>50</v>
      </c>
      <c r="AY55" s="260">
        <v>66</v>
      </c>
      <c r="AZ55" s="260">
        <v>57</v>
      </c>
      <c r="BA55" s="260">
        <v>71</v>
      </c>
      <c r="BB55" s="269">
        <v>62.6</v>
      </c>
      <c r="BC55" s="631">
        <v>34</v>
      </c>
      <c r="BD55" s="310">
        <v>54</v>
      </c>
      <c r="BE55" s="260">
        <v>50</v>
      </c>
      <c r="BF55" s="260">
        <v>55</v>
      </c>
      <c r="BG55" s="260">
        <v>64</v>
      </c>
      <c r="BH55" s="269"/>
      <c r="BI55" s="631">
        <v>50</v>
      </c>
      <c r="BJ55" s="321">
        <v>67</v>
      </c>
      <c r="BK55" s="260"/>
      <c r="BL55" s="260"/>
      <c r="BM55" s="260"/>
      <c r="BN55" s="269">
        <v>69</v>
      </c>
      <c r="BO55" s="631">
        <v>36</v>
      </c>
      <c r="BP55" s="310">
        <v>61</v>
      </c>
      <c r="BQ55" s="260">
        <v>85</v>
      </c>
      <c r="BR55" s="260">
        <v>45</v>
      </c>
      <c r="BS55" s="260">
        <v>73</v>
      </c>
      <c r="BT55" s="269">
        <v>70.5</v>
      </c>
      <c r="BU55" s="568"/>
      <c r="BV55" s="259"/>
      <c r="BW55" s="260"/>
      <c r="BX55" s="260"/>
      <c r="BY55" s="260"/>
      <c r="BZ55" s="269"/>
      <c r="CA55" s="588"/>
      <c r="CB55" s="568"/>
      <c r="CC55" s="259"/>
      <c r="CD55" s="260"/>
      <c r="CE55" s="260"/>
      <c r="CF55" s="269"/>
      <c r="CG55" s="568">
        <v>54.090909090909093</v>
      </c>
      <c r="CH55" s="259">
        <f t="shared" si="0"/>
        <v>56.454545454545453</v>
      </c>
      <c r="CI55" s="260">
        <v>61.298000000000002</v>
      </c>
      <c r="CJ55" s="270">
        <v>53.27</v>
      </c>
      <c r="CK55" s="260">
        <v>61.35</v>
      </c>
      <c r="CL55" s="268">
        <v>66.05</v>
      </c>
    </row>
    <row r="56" spans="1:90">
      <c r="A56" s="252">
        <v>52</v>
      </c>
      <c r="B56" s="14" t="s">
        <v>71</v>
      </c>
      <c r="C56" s="658">
        <v>80</v>
      </c>
      <c r="D56" s="647">
        <v>72</v>
      </c>
      <c r="E56" s="259">
        <v>74.11</v>
      </c>
      <c r="F56" s="259">
        <v>77.42</v>
      </c>
      <c r="G56" s="259">
        <v>72.430000000000007</v>
      </c>
      <c r="H56" s="561">
        <v>73.03</v>
      </c>
      <c r="I56" s="336">
        <v>4.5999999999999996</v>
      </c>
      <c r="J56" s="284">
        <v>4.8899999999999997</v>
      </c>
      <c r="K56" s="340">
        <v>4.5999999999999996</v>
      </c>
      <c r="L56" s="571">
        <v>4.9000000000000004</v>
      </c>
      <c r="M56" s="336">
        <v>63</v>
      </c>
      <c r="N56" s="647">
        <v>52</v>
      </c>
      <c r="O56" s="260">
        <v>55.15</v>
      </c>
      <c r="P56" s="260">
        <v>55.31</v>
      </c>
      <c r="Q56" s="260">
        <v>56.1</v>
      </c>
      <c r="R56" s="268">
        <v>54.04</v>
      </c>
      <c r="S56" s="644">
        <v>67</v>
      </c>
      <c r="T56" s="293">
        <v>71</v>
      </c>
      <c r="U56" s="271">
        <v>74.5</v>
      </c>
      <c r="V56" s="271">
        <v>67.45</v>
      </c>
      <c r="W56" s="271">
        <v>71.28</v>
      </c>
      <c r="X56" s="556">
        <v>71.5</v>
      </c>
      <c r="Y56" s="631">
        <v>69</v>
      </c>
      <c r="Z56" s="310">
        <v>65</v>
      </c>
      <c r="AA56" s="260">
        <v>89.25</v>
      </c>
      <c r="AB56" s="260">
        <v>73</v>
      </c>
      <c r="AC56" s="260">
        <v>73.83</v>
      </c>
      <c r="AD56" s="268">
        <v>69.849999999999994</v>
      </c>
      <c r="AE56" s="631">
        <v>48</v>
      </c>
      <c r="AF56" s="310">
        <v>91</v>
      </c>
      <c r="AG56" s="260">
        <v>63.66</v>
      </c>
      <c r="AH56" s="269">
        <v>77</v>
      </c>
      <c r="AI56" s="670"/>
      <c r="AJ56" s="665"/>
      <c r="AK56" s="631">
        <v>39</v>
      </c>
      <c r="AL56" s="310">
        <v>48</v>
      </c>
      <c r="AM56" s="260">
        <v>49.87</v>
      </c>
      <c r="AN56" s="260">
        <v>56.22</v>
      </c>
      <c r="AO56" s="260">
        <v>61.66</v>
      </c>
      <c r="AP56" s="269">
        <v>55.45</v>
      </c>
      <c r="AQ56" s="631">
        <v>92</v>
      </c>
      <c r="AR56" s="321">
        <v>64</v>
      </c>
      <c r="AS56" s="260">
        <v>68.75</v>
      </c>
      <c r="AT56" s="260">
        <v>60.42</v>
      </c>
      <c r="AU56" s="260">
        <v>71.33</v>
      </c>
      <c r="AV56" s="269">
        <v>57</v>
      </c>
      <c r="AW56" s="631">
        <v>69</v>
      </c>
      <c r="AX56" s="310">
        <v>57</v>
      </c>
      <c r="AY56" s="260">
        <v>67</v>
      </c>
      <c r="AZ56" s="260">
        <v>65</v>
      </c>
      <c r="BA56" s="260">
        <v>65.2</v>
      </c>
      <c r="BB56" s="269">
        <v>63.4</v>
      </c>
      <c r="BC56" s="631">
        <v>83</v>
      </c>
      <c r="BD56" s="310">
        <v>85</v>
      </c>
      <c r="BE56" s="260"/>
      <c r="BF56" s="260"/>
      <c r="BG56" s="260">
        <v>77</v>
      </c>
      <c r="BH56" s="269"/>
      <c r="BI56" s="631"/>
      <c r="BJ56" s="321"/>
      <c r="BK56" s="260"/>
      <c r="BL56" s="260"/>
      <c r="BM56" s="260"/>
      <c r="BN56" s="269"/>
      <c r="BO56" s="631">
        <v>45</v>
      </c>
      <c r="BP56" s="310">
        <v>67</v>
      </c>
      <c r="BQ56" s="260"/>
      <c r="BR56" s="260">
        <v>65</v>
      </c>
      <c r="BS56" s="260"/>
      <c r="BT56" s="269">
        <v>37</v>
      </c>
      <c r="BU56" s="568">
        <v>58</v>
      </c>
      <c r="BV56" s="259">
        <v>74</v>
      </c>
      <c r="BW56" s="260"/>
      <c r="BX56" s="260"/>
      <c r="BY56" s="260"/>
      <c r="BZ56" s="269"/>
      <c r="CA56" s="588"/>
      <c r="CB56" s="568"/>
      <c r="CC56" s="259"/>
      <c r="CD56" s="260"/>
      <c r="CE56" s="260"/>
      <c r="CF56" s="269"/>
      <c r="CG56" s="568">
        <v>64.818181818181813</v>
      </c>
      <c r="CH56" s="259">
        <f t="shared" si="0"/>
        <v>67.818181818181813</v>
      </c>
      <c r="CI56" s="260">
        <v>67.62222222222222</v>
      </c>
      <c r="CJ56" s="270">
        <v>66.31</v>
      </c>
      <c r="CK56" s="260">
        <v>68.599999999999994</v>
      </c>
      <c r="CL56" s="268">
        <v>60.15</v>
      </c>
    </row>
    <row r="57" spans="1:90">
      <c r="A57" s="252">
        <v>53</v>
      </c>
      <c r="B57" s="14" t="s">
        <v>72</v>
      </c>
      <c r="C57" s="658">
        <v>76</v>
      </c>
      <c r="D57" s="647">
        <v>74</v>
      </c>
      <c r="E57" s="259">
        <v>81.31</v>
      </c>
      <c r="F57" s="259">
        <v>82.65</v>
      </c>
      <c r="G57" s="259">
        <v>80.53</v>
      </c>
      <c r="H57" s="561">
        <v>80.010000000000005</v>
      </c>
      <c r="I57" s="336">
        <v>4.3</v>
      </c>
      <c r="J57" s="284">
        <v>4.45</v>
      </c>
      <c r="K57" s="340">
        <v>4.5999999999999996</v>
      </c>
      <c r="L57" s="571">
        <v>4.7</v>
      </c>
      <c r="M57" s="336">
        <v>51</v>
      </c>
      <c r="N57" s="647">
        <v>54</v>
      </c>
      <c r="O57" s="260">
        <v>68.81</v>
      </c>
      <c r="P57" s="260">
        <v>66.599999999999994</v>
      </c>
      <c r="Q57" s="260">
        <v>65.3</v>
      </c>
      <c r="R57" s="268">
        <v>59.25</v>
      </c>
      <c r="S57" s="644">
        <v>69</v>
      </c>
      <c r="T57" s="293">
        <v>68</v>
      </c>
      <c r="U57" s="271">
        <v>62.54</v>
      </c>
      <c r="V57" s="271">
        <v>67</v>
      </c>
      <c r="W57" s="271">
        <v>65.540000000000006</v>
      </c>
      <c r="X57" s="556">
        <v>69.8</v>
      </c>
      <c r="Y57" s="631">
        <v>68</v>
      </c>
      <c r="Z57" s="310">
        <v>51</v>
      </c>
      <c r="AA57" s="260">
        <v>53.28</v>
      </c>
      <c r="AB57" s="260">
        <v>70.5</v>
      </c>
      <c r="AC57" s="260">
        <v>67.88</v>
      </c>
      <c r="AD57" s="268">
        <v>72.33</v>
      </c>
      <c r="AE57" s="631">
        <v>67</v>
      </c>
      <c r="AF57" s="310">
        <v>72</v>
      </c>
      <c r="AG57" s="260">
        <v>72</v>
      </c>
      <c r="AH57" s="269">
        <v>67</v>
      </c>
      <c r="AI57" s="670">
        <v>65</v>
      </c>
      <c r="AJ57" s="665">
        <v>76.16</v>
      </c>
      <c r="AK57" s="631">
        <v>54</v>
      </c>
      <c r="AL57" s="310">
        <v>54</v>
      </c>
      <c r="AM57" s="260">
        <v>58</v>
      </c>
      <c r="AN57" s="260">
        <v>61.06</v>
      </c>
      <c r="AO57" s="260">
        <v>54.64</v>
      </c>
      <c r="AP57" s="269">
        <v>54.13</v>
      </c>
      <c r="AQ57" s="631"/>
      <c r="AR57" s="321">
        <v>59</v>
      </c>
      <c r="AS57" s="260">
        <v>80.599999999999994</v>
      </c>
      <c r="AT57" s="260">
        <v>68.16</v>
      </c>
      <c r="AU57" s="260">
        <v>79.5</v>
      </c>
      <c r="AV57" s="269">
        <v>70.83</v>
      </c>
      <c r="AW57" s="631"/>
      <c r="AX57" s="310">
        <v>48</v>
      </c>
      <c r="AY57" s="260">
        <v>56.66</v>
      </c>
      <c r="AZ57" s="260">
        <v>64.62</v>
      </c>
      <c r="BA57" s="260">
        <v>60</v>
      </c>
      <c r="BB57" s="269">
        <v>62.8</v>
      </c>
      <c r="BC57" s="631">
        <v>46</v>
      </c>
      <c r="BD57" s="310">
        <v>63</v>
      </c>
      <c r="BE57" s="260">
        <v>72</v>
      </c>
      <c r="BF57" s="260">
        <v>84</v>
      </c>
      <c r="BG57" s="260"/>
      <c r="BH57" s="269"/>
      <c r="BI57" s="631"/>
      <c r="BJ57" s="321">
        <v>47</v>
      </c>
      <c r="BK57" s="260">
        <v>46</v>
      </c>
      <c r="BL57" s="260"/>
      <c r="BM57" s="260"/>
      <c r="BN57" s="269">
        <v>67</v>
      </c>
      <c r="BO57" s="631">
        <v>55</v>
      </c>
      <c r="BP57" s="310">
        <v>81</v>
      </c>
      <c r="BQ57" s="260">
        <v>87.66</v>
      </c>
      <c r="BR57" s="260">
        <v>46</v>
      </c>
      <c r="BS57" s="260">
        <v>69.66</v>
      </c>
      <c r="BT57" s="269">
        <v>79.599999999999994</v>
      </c>
      <c r="BU57" s="568"/>
      <c r="BV57" s="259"/>
      <c r="BW57" s="260"/>
      <c r="BX57" s="260"/>
      <c r="BY57" s="260"/>
      <c r="BZ57" s="269"/>
      <c r="CA57" s="588"/>
      <c r="CB57" s="568"/>
      <c r="CC57" s="259"/>
      <c r="CD57" s="260"/>
      <c r="CE57" s="260"/>
      <c r="CF57" s="269"/>
      <c r="CG57" s="568">
        <v>60.75</v>
      </c>
      <c r="CH57" s="259">
        <f t="shared" si="0"/>
        <v>61</v>
      </c>
      <c r="CI57" s="260">
        <v>67.08</v>
      </c>
      <c r="CJ57" s="270">
        <v>67.75</v>
      </c>
      <c r="CK57" s="260">
        <v>67.56</v>
      </c>
      <c r="CL57" s="268">
        <v>69.19</v>
      </c>
    </row>
    <row r="58" spans="1:90">
      <c r="A58" s="252">
        <v>54</v>
      </c>
      <c r="B58" s="14" t="s">
        <v>73</v>
      </c>
      <c r="C58" s="658">
        <v>74</v>
      </c>
      <c r="D58" s="647">
        <v>67</v>
      </c>
      <c r="E58" s="259">
        <v>73.599999999999994</v>
      </c>
      <c r="F58" s="259">
        <v>74</v>
      </c>
      <c r="G58" s="259">
        <v>71.099999999999994</v>
      </c>
      <c r="H58" s="561">
        <v>73.38</v>
      </c>
      <c r="I58" s="336">
        <v>3.8</v>
      </c>
      <c r="J58" s="284">
        <v>4.63</v>
      </c>
      <c r="K58" s="340">
        <v>4.8</v>
      </c>
      <c r="L58" s="571">
        <v>4.5</v>
      </c>
      <c r="M58" s="336">
        <v>53</v>
      </c>
      <c r="N58" s="647">
        <v>53</v>
      </c>
      <c r="O58" s="260">
        <v>60.6</v>
      </c>
      <c r="P58" s="260">
        <v>49.5</v>
      </c>
      <c r="Q58" s="260">
        <v>51.86</v>
      </c>
      <c r="R58" s="268">
        <v>54</v>
      </c>
      <c r="S58" s="644">
        <v>58</v>
      </c>
      <c r="T58" s="293">
        <v>59</v>
      </c>
      <c r="U58" s="271">
        <v>62.85</v>
      </c>
      <c r="V58" s="271">
        <v>55.14</v>
      </c>
      <c r="W58" s="271">
        <v>65.569999999999993</v>
      </c>
      <c r="X58" s="556">
        <v>63.14</v>
      </c>
      <c r="Y58" s="631">
        <v>57</v>
      </c>
      <c r="Z58" s="310">
        <v>66</v>
      </c>
      <c r="AA58" s="260">
        <v>38</v>
      </c>
      <c r="AB58" s="260">
        <v>45.66</v>
      </c>
      <c r="AC58" s="260">
        <v>70.66</v>
      </c>
      <c r="AD58" s="268">
        <v>69</v>
      </c>
      <c r="AE58" s="631">
        <v>59</v>
      </c>
      <c r="AF58" s="310">
        <v>40</v>
      </c>
      <c r="AG58" s="260">
        <v>49</v>
      </c>
      <c r="AH58" s="269">
        <v>74</v>
      </c>
      <c r="AI58" s="670">
        <v>68</v>
      </c>
      <c r="AJ58" s="665"/>
      <c r="AK58" s="631">
        <v>48</v>
      </c>
      <c r="AL58" s="310"/>
      <c r="AM58" s="260">
        <v>48.66</v>
      </c>
      <c r="AN58" s="260">
        <v>49</v>
      </c>
      <c r="AO58" s="260">
        <v>45.42</v>
      </c>
      <c r="AP58" s="269">
        <v>51.8</v>
      </c>
      <c r="AQ58" s="631"/>
      <c r="AR58" s="321">
        <v>20</v>
      </c>
      <c r="AS58" s="260">
        <v>66.5</v>
      </c>
      <c r="AT58" s="260">
        <v>56.33</v>
      </c>
      <c r="AU58" s="260">
        <v>62</v>
      </c>
      <c r="AV58" s="269">
        <v>82.5</v>
      </c>
      <c r="AW58" s="631"/>
      <c r="AX58" s="310"/>
      <c r="AY58" s="260">
        <v>59</v>
      </c>
      <c r="AZ58" s="260">
        <v>61.5</v>
      </c>
      <c r="BA58" s="260">
        <v>79</v>
      </c>
      <c r="BB58" s="269">
        <v>49</v>
      </c>
      <c r="BC58" s="631">
        <v>71</v>
      </c>
      <c r="BD58" s="310">
        <v>59</v>
      </c>
      <c r="BE58" s="260">
        <v>75</v>
      </c>
      <c r="BF58" s="260"/>
      <c r="BG58" s="260"/>
      <c r="BH58" s="269"/>
      <c r="BI58" s="631"/>
      <c r="BJ58" s="321"/>
      <c r="BK58" s="260"/>
      <c r="BL58" s="260"/>
      <c r="BM58" s="260"/>
      <c r="BN58" s="269"/>
      <c r="BO58" s="631"/>
      <c r="BP58" s="310">
        <v>51</v>
      </c>
      <c r="BQ58" s="260">
        <v>86</v>
      </c>
      <c r="BR58" s="260">
        <v>36.5</v>
      </c>
      <c r="BS58" s="260">
        <v>61</v>
      </c>
      <c r="BT58" s="269">
        <v>58</v>
      </c>
      <c r="BU58" s="568"/>
      <c r="BV58" s="259"/>
      <c r="BW58" s="260"/>
      <c r="BX58" s="260"/>
      <c r="BY58" s="260"/>
      <c r="BZ58" s="269"/>
      <c r="CA58" s="588"/>
      <c r="CB58" s="568"/>
      <c r="CC58" s="259"/>
      <c r="CD58" s="260"/>
      <c r="CE58" s="260"/>
      <c r="CF58" s="269"/>
      <c r="CG58" s="568">
        <v>60</v>
      </c>
      <c r="CH58" s="259">
        <f t="shared" si="0"/>
        <v>51.875</v>
      </c>
      <c r="CI58" s="260">
        <v>61.334545454545449</v>
      </c>
      <c r="CJ58" s="270">
        <v>55.73</v>
      </c>
      <c r="CK58" s="260">
        <v>63.84</v>
      </c>
      <c r="CL58" s="268">
        <v>62.6</v>
      </c>
    </row>
    <row r="59" spans="1:90">
      <c r="A59" s="252">
        <v>55</v>
      </c>
      <c r="B59" s="14" t="s">
        <v>74</v>
      </c>
      <c r="C59" s="658">
        <v>68</v>
      </c>
      <c r="D59" s="647">
        <v>77</v>
      </c>
      <c r="E59" s="259">
        <v>75.89</v>
      </c>
      <c r="F59" s="259">
        <v>73.33</v>
      </c>
      <c r="G59" s="259">
        <v>71.099999999999994</v>
      </c>
      <c r="H59" s="561">
        <v>77.930000000000007</v>
      </c>
      <c r="I59" s="336">
        <v>4</v>
      </c>
      <c r="J59" s="284">
        <v>4.47</v>
      </c>
      <c r="K59" s="340">
        <v>4.3</v>
      </c>
      <c r="L59" s="571">
        <v>4.5999999999999996</v>
      </c>
      <c r="M59" s="336">
        <v>59</v>
      </c>
      <c r="N59" s="647">
        <v>63</v>
      </c>
      <c r="O59" s="260">
        <v>68</v>
      </c>
      <c r="P59" s="260">
        <v>65.599999999999994</v>
      </c>
      <c r="Q59" s="260">
        <v>61.78</v>
      </c>
      <c r="R59" s="268">
        <v>56.42</v>
      </c>
      <c r="S59" s="644">
        <v>63</v>
      </c>
      <c r="T59" s="293">
        <v>68</v>
      </c>
      <c r="U59" s="271">
        <v>69.12</v>
      </c>
      <c r="V59" s="271">
        <v>50.8</v>
      </c>
      <c r="W59" s="271">
        <v>63.9</v>
      </c>
      <c r="X59" s="556">
        <v>65.75</v>
      </c>
      <c r="Y59" s="631">
        <v>61</v>
      </c>
      <c r="Z59" s="310">
        <v>69</v>
      </c>
      <c r="AA59" s="260">
        <v>53.66</v>
      </c>
      <c r="AB59" s="260">
        <v>94</v>
      </c>
      <c r="AC59" s="260">
        <v>69</v>
      </c>
      <c r="AD59" s="268">
        <v>51.5</v>
      </c>
      <c r="AE59" s="631">
        <v>60</v>
      </c>
      <c r="AF59" s="310">
        <v>77</v>
      </c>
      <c r="AG59" s="260">
        <v>71</v>
      </c>
      <c r="AH59" s="269">
        <v>56.5</v>
      </c>
      <c r="AI59" s="670">
        <v>70</v>
      </c>
      <c r="AJ59" s="665">
        <v>66</v>
      </c>
      <c r="AK59" s="631">
        <v>59</v>
      </c>
      <c r="AL59" s="310">
        <v>64</v>
      </c>
      <c r="AM59" s="260">
        <v>68.25</v>
      </c>
      <c r="AN59" s="260">
        <v>48</v>
      </c>
      <c r="AO59" s="260">
        <v>65</v>
      </c>
      <c r="AP59" s="269">
        <v>56</v>
      </c>
      <c r="AQ59" s="631">
        <v>65</v>
      </c>
      <c r="AR59" s="321">
        <v>59</v>
      </c>
      <c r="AS59" s="260">
        <v>75.75</v>
      </c>
      <c r="AT59" s="260">
        <v>67</v>
      </c>
      <c r="AU59" s="260">
        <v>77</v>
      </c>
      <c r="AV59" s="269">
        <v>77</v>
      </c>
      <c r="AW59" s="631">
        <v>52</v>
      </c>
      <c r="AX59" s="310">
        <v>46</v>
      </c>
      <c r="AY59" s="260">
        <v>72</v>
      </c>
      <c r="AZ59" s="260">
        <v>63.8</v>
      </c>
      <c r="BA59" s="260">
        <v>58.5</v>
      </c>
      <c r="BB59" s="269">
        <v>60</v>
      </c>
      <c r="BC59" s="631">
        <v>58</v>
      </c>
      <c r="BD59" s="310">
        <v>88</v>
      </c>
      <c r="BE59" s="260"/>
      <c r="BF59" s="260"/>
      <c r="BG59" s="260">
        <v>70.66</v>
      </c>
      <c r="BH59" s="269"/>
      <c r="BI59" s="638">
        <v>80</v>
      </c>
      <c r="BJ59" s="409"/>
      <c r="BK59" s="272"/>
      <c r="BL59" s="260"/>
      <c r="BM59" s="260">
        <v>55</v>
      </c>
      <c r="BN59" s="269"/>
      <c r="BO59" s="631"/>
      <c r="BP59" s="310"/>
      <c r="BQ59" s="260"/>
      <c r="BR59" s="260"/>
      <c r="BS59" s="260"/>
      <c r="BT59" s="269">
        <v>57</v>
      </c>
      <c r="BU59" s="568">
        <v>66</v>
      </c>
      <c r="BV59" s="259">
        <v>93</v>
      </c>
      <c r="BW59" s="260"/>
      <c r="BX59" s="260">
        <v>78.5</v>
      </c>
      <c r="BY59" s="260">
        <v>78</v>
      </c>
      <c r="BZ59" s="269">
        <v>81</v>
      </c>
      <c r="CA59" s="588"/>
      <c r="CB59" s="568"/>
      <c r="CC59" s="259"/>
      <c r="CD59" s="260"/>
      <c r="CE59" s="260"/>
      <c r="CF59" s="269"/>
      <c r="CG59" s="568">
        <v>62.81818181818182</v>
      </c>
      <c r="CH59" s="259">
        <f t="shared" si="0"/>
        <v>70.400000000000006</v>
      </c>
      <c r="CI59" s="260">
        <v>68.871999999999986</v>
      </c>
      <c r="CJ59" s="270">
        <v>66.39</v>
      </c>
      <c r="CK59" s="260">
        <v>67.260000000000005</v>
      </c>
      <c r="CL59" s="268">
        <v>64.86</v>
      </c>
    </row>
    <row r="60" spans="1:90">
      <c r="A60" s="252">
        <v>56</v>
      </c>
      <c r="B60" s="14" t="s">
        <v>75</v>
      </c>
      <c r="C60" s="658">
        <v>79</v>
      </c>
      <c r="D60" s="647">
        <v>84</v>
      </c>
      <c r="E60" s="259">
        <v>84.54</v>
      </c>
      <c r="F60" s="259">
        <v>85.2</v>
      </c>
      <c r="G60" s="259">
        <v>87.7</v>
      </c>
      <c r="H60" s="561">
        <v>81.38</v>
      </c>
      <c r="I60" s="336">
        <v>4.8</v>
      </c>
      <c r="J60" s="284">
        <v>4.8</v>
      </c>
      <c r="K60" s="340">
        <v>5</v>
      </c>
      <c r="L60" s="571">
        <v>4.8</v>
      </c>
      <c r="M60" s="336">
        <v>64</v>
      </c>
      <c r="N60" s="647">
        <v>66</v>
      </c>
      <c r="O60" s="260">
        <v>73.25</v>
      </c>
      <c r="P60" s="260">
        <v>67.5</v>
      </c>
      <c r="Q60" s="260">
        <v>78.569999999999993</v>
      </c>
      <c r="R60" s="268">
        <v>67.540000000000006</v>
      </c>
      <c r="S60" s="644">
        <v>78</v>
      </c>
      <c r="T60" s="293">
        <v>85</v>
      </c>
      <c r="U60" s="271">
        <v>83.2</v>
      </c>
      <c r="V60" s="271">
        <v>79.400000000000006</v>
      </c>
      <c r="W60" s="271">
        <v>83</v>
      </c>
      <c r="X60" s="556">
        <v>80.87</v>
      </c>
      <c r="Y60" s="631">
        <v>89</v>
      </c>
      <c r="Z60" s="310">
        <v>84</v>
      </c>
      <c r="AA60" s="260">
        <v>79</v>
      </c>
      <c r="AB60" s="260">
        <v>81.25</v>
      </c>
      <c r="AC60" s="260">
        <v>74.599999999999994</v>
      </c>
      <c r="AD60" s="268">
        <v>64.25</v>
      </c>
      <c r="AE60" s="631">
        <v>91</v>
      </c>
      <c r="AF60" s="310">
        <v>91</v>
      </c>
      <c r="AG60" s="260">
        <v>66</v>
      </c>
      <c r="AH60" s="269">
        <v>71</v>
      </c>
      <c r="AI60" s="670">
        <v>74.66</v>
      </c>
      <c r="AJ60" s="665">
        <v>52</v>
      </c>
      <c r="AK60" s="631">
        <v>73</v>
      </c>
      <c r="AL60" s="310">
        <v>62</v>
      </c>
      <c r="AM60" s="260">
        <v>60</v>
      </c>
      <c r="AN60" s="260">
        <v>65.87</v>
      </c>
      <c r="AO60" s="260">
        <v>70.66</v>
      </c>
      <c r="AP60" s="269">
        <v>61</v>
      </c>
      <c r="AQ60" s="631">
        <v>78</v>
      </c>
      <c r="AR60" s="321">
        <v>82</v>
      </c>
      <c r="AS60" s="260">
        <v>91.14</v>
      </c>
      <c r="AT60" s="260">
        <v>84.25</v>
      </c>
      <c r="AU60" s="260">
        <v>90.5</v>
      </c>
      <c r="AV60" s="269">
        <v>69.33</v>
      </c>
      <c r="AW60" s="631">
        <v>58</v>
      </c>
      <c r="AX60" s="310">
        <v>69</v>
      </c>
      <c r="AY60" s="260">
        <v>70.66</v>
      </c>
      <c r="AZ60" s="260">
        <v>72.66</v>
      </c>
      <c r="BA60" s="260">
        <v>83</v>
      </c>
      <c r="BB60" s="269">
        <v>61.4</v>
      </c>
      <c r="BC60" s="631">
        <v>90</v>
      </c>
      <c r="BD60" s="310"/>
      <c r="BE60" s="260"/>
      <c r="BF60" s="260">
        <v>67.66</v>
      </c>
      <c r="BG60" s="260"/>
      <c r="BH60" s="269"/>
      <c r="BI60" s="631"/>
      <c r="BJ60" s="321"/>
      <c r="BK60" s="260"/>
      <c r="BL60" s="260"/>
      <c r="BM60" s="260"/>
      <c r="BN60" s="269"/>
      <c r="BO60" s="631">
        <v>71</v>
      </c>
      <c r="BP60" s="310">
        <v>69</v>
      </c>
      <c r="BQ60" s="260"/>
      <c r="BR60" s="260">
        <v>82.5</v>
      </c>
      <c r="BS60" s="260"/>
      <c r="BT60" s="269">
        <v>30</v>
      </c>
      <c r="BU60" s="568"/>
      <c r="BV60" s="259"/>
      <c r="BW60" s="260">
        <v>68.66</v>
      </c>
      <c r="BX60" s="260"/>
      <c r="BY60" s="260"/>
      <c r="BZ60" s="269"/>
      <c r="CA60" s="588"/>
      <c r="CB60" s="568"/>
      <c r="CC60" s="259"/>
      <c r="CD60" s="260"/>
      <c r="CE60" s="260"/>
      <c r="CF60" s="269"/>
      <c r="CG60" s="568">
        <v>77.099999999999994</v>
      </c>
      <c r="CH60" s="259">
        <f t="shared" si="0"/>
        <v>76.888888888888886</v>
      </c>
      <c r="CI60" s="260">
        <v>75.945555555555558</v>
      </c>
      <c r="CJ60" s="270">
        <v>75.72</v>
      </c>
      <c r="CK60" s="260">
        <v>80.33</v>
      </c>
      <c r="CL60" s="268">
        <v>63.08</v>
      </c>
    </row>
    <row r="61" spans="1:90">
      <c r="A61" s="252">
        <v>57</v>
      </c>
      <c r="B61" s="14" t="s">
        <v>76</v>
      </c>
      <c r="C61" s="658">
        <v>76</v>
      </c>
      <c r="D61" s="647">
        <v>71</v>
      </c>
      <c r="E61" s="259">
        <v>67.47</v>
      </c>
      <c r="F61" s="259">
        <v>67.069999999999993</v>
      </c>
      <c r="G61" s="259">
        <v>67.56</v>
      </c>
      <c r="H61" s="561">
        <v>64.41</v>
      </c>
      <c r="I61" s="336">
        <v>4.3</v>
      </c>
      <c r="J61" s="284">
        <v>4.5999999999999996</v>
      </c>
      <c r="K61" s="340">
        <v>4.7</v>
      </c>
      <c r="L61" s="571">
        <v>4.4000000000000004</v>
      </c>
      <c r="M61" s="336">
        <v>65</v>
      </c>
      <c r="N61" s="647">
        <v>53</v>
      </c>
      <c r="O61" s="260">
        <v>50.1</v>
      </c>
      <c r="P61" s="260">
        <v>54.25</v>
      </c>
      <c r="Q61" s="260">
        <v>63</v>
      </c>
      <c r="R61" s="268">
        <v>49.5</v>
      </c>
      <c r="S61" s="644">
        <v>59</v>
      </c>
      <c r="T61" s="293">
        <v>54</v>
      </c>
      <c r="U61" s="271">
        <v>55.33</v>
      </c>
      <c r="V61" s="271">
        <v>49.42</v>
      </c>
      <c r="W61" s="271">
        <v>57.44</v>
      </c>
      <c r="X61" s="556">
        <v>53.62</v>
      </c>
      <c r="Y61" s="631">
        <v>64</v>
      </c>
      <c r="Z61" s="310">
        <v>53</v>
      </c>
      <c r="AA61" s="260">
        <v>54</v>
      </c>
      <c r="AB61" s="260">
        <v>47</v>
      </c>
      <c r="AC61" s="260">
        <v>56.2</v>
      </c>
      <c r="AD61" s="268">
        <v>42.8</v>
      </c>
      <c r="AE61" s="631">
        <v>68</v>
      </c>
      <c r="AF61" s="310"/>
      <c r="AG61" s="260">
        <v>51</v>
      </c>
      <c r="AH61" s="269">
        <v>41</v>
      </c>
      <c r="AI61" s="670"/>
      <c r="AJ61" s="665"/>
      <c r="AK61" s="631">
        <v>58</v>
      </c>
      <c r="AL61" s="310">
        <v>78</v>
      </c>
      <c r="AM61" s="260">
        <v>48.33</v>
      </c>
      <c r="AN61" s="260">
        <v>50.25</v>
      </c>
      <c r="AO61" s="260">
        <v>47</v>
      </c>
      <c r="AP61" s="269">
        <v>54.57</v>
      </c>
      <c r="AQ61" s="631">
        <v>56</v>
      </c>
      <c r="AR61" s="321"/>
      <c r="AS61" s="260"/>
      <c r="AT61" s="260">
        <v>50.5</v>
      </c>
      <c r="AU61" s="260">
        <v>36</v>
      </c>
      <c r="AV61" s="269">
        <v>59.66</v>
      </c>
      <c r="AW61" s="631">
        <v>44</v>
      </c>
      <c r="AX61" s="310">
        <v>53</v>
      </c>
      <c r="AY61" s="260">
        <v>84</v>
      </c>
      <c r="AZ61" s="260">
        <v>44</v>
      </c>
      <c r="BA61" s="260">
        <v>50.33</v>
      </c>
      <c r="BB61" s="269">
        <v>70</v>
      </c>
      <c r="BC61" s="631">
        <v>61</v>
      </c>
      <c r="BD61" s="310">
        <v>63</v>
      </c>
      <c r="BE61" s="260">
        <v>47</v>
      </c>
      <c r="BF61" s="260"/>
      <c r="BG61" s="260"/>
      <c r="BH61" s="269"/>
      <c r="BI61" s="631"/>
      <c r="BJ61" s="321"/>
      <c r="BK61" s="260"/>
      <c r="BL61" s="260"/>
      <c r="BM61" s="260"/>
      <c r="BN61" s="269"/>
      <c r="BO61" s="631"/>
      <c r="BP61" s="310">
        <v>82</v>
      </c>
      <c r="BQ61" s="260"/>
      <c r="BR61" s="260">
        <v>89</v>
      </c>
      <c r="BS61" s="260"/>
      <c r="BT61" s="269"/>
      <c r="BU61" s="568"/>
      <c r="BV61" s="259"/>
      <c r="BW61" s="260"/>
      <c r="BX61" s="260"/>
      <c r="BY61" s="260"/>
      <c r="BZ61" s="269"/>
      <c r="CA61" s="588"/>
      <c r="CB61" s="568"/>
      <c r="CC61" s="259"/>
      <c r="CD61" s="260"/>
      <c r="CE61" s="260"/>
      <c r="CF61" s="269"/>
      <c r="CG61" s="568">
        <v>61.222222222222221</v>
      </c>
      <c r="CH61" s="259">
        <f t="shared" si="0"/>
        <v>63.375</v>
      </c>
      <c r="CI61" s="260">
        <v>56.883333333333333</v>
      </c>
      <c r="CJ61" s="270">
        <v>54.72</v>
      </c>
      <c r="CK61" s="260">
        <v>53.93</v>
      </c>
      <c r="CL61" s="268">
        <v>56.36</v>
      </c>
    </row>
    <row r="62" spans="1:90">
      <c r="A62" s="252">
        <v>58</v>
      </c>
      <c r="B62" s="14" t="s">
        <v>77</v>
      </c>
      <c r="C62" s="658">
        <v>67</v>
      </c>
      <c r="D62" s="647">
        <v>63</v>
      </c>
      <c r="E62" s="259">
        <v>68.819999999999993</v>
      </c>
      <c r="F62" s="259">
        <v>74.2</v>
      </c>
      <c r="G62" s="259">
        <v>75.11</v>
      </c>
      <c r="H62" s="561">
        <v>68.75</v>
      </c>
      <c r="I62" s="336">
        <v>3.9</v>
      </c>
      <c r="J62" s="284">
        <v>4.33</v>
      </c>
      <c r="K62" s="340">
        <v>4.5</v>
      </c>
      <c r="L62" s="571">
        <v>4.5999999999999996</v>
      </c>
      <c r="M62" s="336">
        <v>56</v>
      </c>
      <c r="N62" s="647">
        <v>46</v>
      </c>
      <c r="O62" s="260">
        <v>53.37</v>
      </c>
      <c r="P62" s="260">
        <v>53.8</v>
      </c>
      <c r="Q62" s="260">
        <v>63</v>
      </c>
      <c r="R62" s="268">
        <v>40.5</v>
      </c>
      <c r="S62" s="644">
        <v>55</v>
      </c>
      <c r="T62" s="293">
        <v>65</v>
      </c>
      <c r="U62" s="271">
        <v>56.87</v>
      </c>
      <c r="V62" s="271">
        <v>55.66</v>
      </c>
      <c r="W62" s="271">
        <v>62.11</v>
      </c>
      <c r="X62" s="556">
        <v>55.9</v>
      </c>
      <c r="Y62" s="631">
        <v>62</v>
      </c>
      <c r="Z62" s="310">
        <v>87</v>
      </c>
      <c r="AA62" s="260">
        <v>56.5</v>
      </c>
      <c r="AB62" s="260">
        <v>53.16</v>
      </c>
      <c r="AC62" s="260">
        <v>58.14</v>
      </c>
      <c r="AD62" s="268">
        <v>63.8</v>
      </c>
      <c r="AE62" s="631"/>
      <c r="AF62" s="310">
        <v>66</v>
      </c>
      <c r="AG62" s="260">
        <v>66.33</v>
      </c>
      <c r="AH62" s="269">
        <v>90</v>
      </c>
      <c r="AI62" s="670">
        <v>84</v>
      </c>
      <c r="AJ62" s="665"/>
      <c r="AK62" s="631">
        <v>51</v>
      </c>
      <c r="AL62" s="310"/>
      <c r="AM62" s="260">
        <v>47.33</v>
      </c>
      <c r="AN62" s="260">
        <v>48.5</v>
      </c>
      <c r="AO62" s="260">
        <v>57</v>
      </c>
      <c r="AP62" s="269">
        <v>48.75</v>
      </c>
      <c r="AQ62" s="631"/>
      <c r="AR62" s="321"/>
      <c r="AS62" s="260">
        <v>51.66</v>
      </c>
      <c r="AT62" s="260"/>
      <c r="AU62" s="260">
        <v>59</v>
      </c>
      <c r="AV62" s="269">
        <v>34</v>
      </c>
      <c r="AW62" s="631"/>
      <c r="AX62" s="310"/>
      <c r="AY62" s="260">
        <v>56.33</v>
      </c>
      <c r="AZ62" s="260">
        <v>60</v>
      </c>
      <c r="BA62" s="260">
        <v>58.5</v>
      </c>
      <c r="BB62" s="269">
        <v>49</v>
      </c>
      <c r="BC62" s="631">
        <v>58</v>
      </c>
      <c r="BD62" s="310">
        <v>48</v>
      </c>
      <c r="BE62" s="260">
        <v>52</v>
      </c>
      <c r="BF62" s="260"/>
      <c r="BG62" s="260"/>
      <c r="BH62" s="269"/>
      <c r="BI62" s="631"/>
      <c r="BJ62" s="321"/>
      <c r="BK62" s="260"/>
      <c r="BL62" s="260"/>
      <c r="BM62" s="260"/>
      <c r="BN62" s="269"/>
      <c r="BO62" s="631">
        <v>62</v>
      </c>
      <c r="BP62" s="310">
        <v>67</v>
      </c>
      <c r="BQ62" s="260">
        <v>70</v>
      </c>
      <c r="BR62" s="260">
        <v>72</v>
      </c>
      <c r="BS62" s="260"/>
      <c r="BT62" s="269">
        <v>61</v>
      </c>
      <c r="BU62" s="568"/>
      <c r="BV62" s="259"/>
      <c r="BW62" s="260"/>
      <c r="BX62" s="260"/>
      <c r="BY62" s="260"/>
      <c r="BZ62" s="269"/>
      <c r="CA62" s="588"/>
      <c r="CB62" s="568"/>
      <c r="CC62" s="259"/>
      <c r="CD62" s="260"/>
      <c r="CE62" s="260"/>
      <c r="CF62" s="269"/>
      <c r="CG62" s="568">
        <v>58.714285714285715</v>
      </c>
      <c r="CH62" s="259">
        <f t="shared" si="0"/>
        <v>63.142857142857146</v>
      </c>
      <c r="CI62" s="260">
        <v>58.419999999999987</v>
      </c>
      <c r="CJ62" s="270">
        <v>63.41</v>
      </c>
      <c r="CK62" s="260">
        <v>64.599999999999994</v>
      </c>
      <c r="CL62" s="268">
        <v>52.71</v>
      </c>
    </row>
    <row r="63" spans="1:90">
      <c r="A63" s="252">
        <v>59</v>
      </c>
      <c r="B63" s="14" t="s">
        <v>78</v>
      </c>
      <c r="C63" s="658">
        <v>72</v>
      </c>
      <c r="D63" s="647">
        <v>67</v>
      </c>
      <c r="E63" s="259">
        <v>68</v>
      </c>
      <c r="F63" s="259">
        <v>75.25</v>
      </c>
      <c r="G63" s="259">
        <v>68.66</v>
      </c>
      <c r="H63" s="561">
        <v>66.849999999999994</v>
      </c>
      <c r="I63" s="336">
        <v>4.2</v>
      </c>
      <c r="J63" s="284">
        <v>4.0999999999999996</v>
      </c>
      <c r="K63" s="340">
        <v>4.3</v>
      </c>
      <c r="L63" s="571">
        <v>4.5</v>
      </c>
      <c r="M63" s="336">
        <v>45</v>
      </c>
      <c r="N63" s="647">
        <v>48</v>
      </c>
      <c r="O63" s="260">
        <v>57.5</v>
      </c>
      <c r="P63" s="260">
        <v>57.28</v>
      </c>
      <c r="Q63" s="260">
        <v>55.38</v>
      </c>
      <c r="R63" s="268">
        <v>51.66</v>
      </c>
      <c r="S63" s="644">
        <v>64</v>
      </c>
      <c r="T63" s="293">
        <v>76</v>
      </c>
      <c r="U63" s="271">
        <v>44</v>
      </c>
      <c r="V63" s="271">
        <v>50.5</v>
      </c>
      <c r="W63" s="271">
        <v>48.33</v>
      </c>
      <c r="X63" s="556">
        <v>64.61</v>
      </c>
      <c r="Y63" s="631">
        <v>58</v>
      </c>
      <c r="Z63" s="310">
        <v>59</v>
      </c>
      <c r="AA63" s="260"/>
      <c r="AB63" s="260"/>
      <c r="AC63" s="260"/>
      <c r="AD63" s="268">
        <v>55.2</v>
      </c>
      <c r="AE63" s="631">
        <v>57</v>
      </c>
      <c r="AF63" s="310">
        <v>57</v>
      </c>
      <c r="AG63" s="260"/>
      <c r="AH63" s="269"/>
      <c r="AI63" s="670">
        <v>45</v>
      </c>
      <c r="AJ63" s="665"/>
      <c r="AK63" s="631">
        <v>59</v>
      </c>
      <c r="AL63" s="310">
        <v>57</v>
      </c>
      <c r="AM63" s="260">
        <v>58.5</v>
      </c>
      <c r="AN63" s="260">
        <v>54.16</v>
      </c>
      <c r="AO63" s="260">
        <v>52.9</v>
      </c>
      <c r="AP63" s="269">
        <v>60</v>
      </c>
      <c r="AQ63" s="631">
        <v>52</v>
      </c>
      <c r="AR63" s="321">
        <v>47</v>
      </c>
      <c r="AS63" s="260">
        <v>51</v>
      </c>
      <c r="AT63" s="260">
        <v>84</v>
      </c>
      <c r="AU63" s="260">
        <v>36</v>
      </c>
      <c r="AV63" s="269">
        <v>46.5</v>
      </c>
      <c r="AW63" s="631">
        <v>48</v>
      </c>
      <c r="AX63" s="310">
        <v>47</v>
      </c>
      <c r="AY63" s="260">
        <v>47.75</v>
      </c>
      <c r="AZ63" s="260">
        <v>72</v>
      </c>
      <c r="BA63" s="260">
        <v>43</v>
      </c>
      <c r="BB63" s="269">
        <v>58</v>
      </c>
      <c r="BC63" s="631"/>
      <c r="BD63" s="310">
        <v>43</v>
      </c>
      <c r="BE63" s="260"/>
      <c r="BF63" s="260"/>
      <c r="BG63" s="260"/>
      <c r="BH63" s="269"/>
      <c r="BI63" s="631"/>
      <c r="BJ63" s="321"/>
      <c r="BK63" s="260"/>
      <c r="BL63" s="260"/>
      <c r="BM63" s="260"/>
      <c r="BN63" s="269"/>
      <c r="BO63" s="631"/>
      <c r="BP63" s="310">
        <v>53</v>
      </c>
      <c r="BQ63" s="260">
        <v>39</v>
      </c>
      <c r="BR63" s="260">
        <v>39</v>
      </c>
      <c r="BS63" s="260"/>
      <c r="BT63" s="269">
        <v>52.5</v>
      </c>
      <c r="BU63" s="568"/>
      <c r="BV63" s="259"/>
      <c r="BW63" s="260"/>
      <c r="BX63" s="260"/>
      <c r="BY63" s="260"/>
      <c r="BZ63" s="269"/>
      <c r="CA63" s="588"/>
      <c r="CB63" s="568"/>
      <c r="CC63" s="259"/>
      <c r="CD63" s="260"/>
      <c r="CE63" s="260"/>
      <c r="CF63" s="269"/>
      <c r="CG63" s="568">
        <v>57.125</v>
      </c>
      <c r="CH63" s="259">
        <f t="shared" si="0"/>
        <v>55.4</v>
      </c>
      <c r="CI63" s="260">
        <v>53.436250000000001</v>
      </c>
      <c r="CJ63" s="270">
        <v>61.74</v>
      </c>
      <c r="CK63" s="260">
        <v>49.89</v>
      </c>
      <c r="CL63" s="268">
        <v>56.91</v>
      </c>
    </row>
    <row r="64" spans="1:90">
      <c r="A64" s="252">
        <v>60</v>
      </c>
      <c r="B64" s="14" t="s">
        <v>79</v>
      </c>
      <c r="C64" s="658">
        <v>84</v>
      </c>
      <c r="D64" s="647">
        <v>71</v>
      </c>
      <c r="E64" s="259">
        <v>87.5</v>
      </c>
      <c r="F64" s="259">
        <v>78</v>
      </c>
      <c r="G64" s="259">
        <v>80.75</v>
      </c>
      <c r="H64" s="561">
        <v>78.209999999999994</v>
      </c>
      <c r="I64" s="336">
        <v>5</v>
      </c>
      <c r="J64" s="284">
        <v>4.8</v>
      </c>
      <c r="K64" s="340">
        <v>4.5999999999999996</v>
      </c>
      <c r="L64" s="571">
        <v>4.9000000000000004</v>
      </c>
      <c r="M64" s="336"/>
      <c r="N64" s="647">
        <v>46</v>
      </c>
      <c r="O64" s="260">
        <v>68</v>
      </c>
      <c r="P64" s="260">
        <v>60.66</v>
      </c>
      <c r="Q64" s="260">
        <v>68</v>
      </c>
      <c r="R64" s="268">
        <v>56</v>
      </c>
      <c r="S64" s="644">
        <v>85</v>
      </c>
      <c r="T64" s="293">
        <v>67</v>
      </c>
      <c r="U64" s="271">
        <v>76</v>
      </c>
      <c r="V64" s="271">
        <v>73.28</v>
      </c>
      <c r="W64" s="271">
        <v>64.400000000000006</v>
      </c>
      <c r="X64" s="556">
        <v>65</v>
      </c>
      <c r="Y64" s="631">
        <v>93</v>
      </c>
      <c r="Z64" s="310">
        <v>66</v>
      </c>
      <c r="AA64" s="260"/>
      <c r="AB64" s="260">
        <v>84.33</v>
      </c>
      <c r="AC64" s="260">
        <v>53.75</v>
      </c>
      <c r="AD64" s="268">
        <v>55.6</v>
      </c>
      <c r="AE64" s="631">
        <v>96</v>
      </c>
      <c r="AF64" s="310"/>
      <c r="AG64" s="260">
        <v>80</v>
      </c>
      <c r="AH64" s="269">
        <v>80</v>
      </c>
      <c r="AI64" s="670">
        <v>80.33</v>
      </c>
      <c r="AJ64" s="665"/>
      <c r="AK64" s="631"/>
      <c r="AL64" s="310"/>
      <c r="AM64" s="260">
        <v>55.5</v>
      </c>
      <c r="AN64" s="260">
        <v>47</v>
      </c>
      <c r="AO64" s="260">
        <v>52</v>
      </c>
      <c r="AP64" s="269">
        <v>62.66</v>
      </c>
      <c r="AQ64" s="631">
        <v>80</v>
      </c>
      <c r="AR64" s="321"/>
      <c r="AS64" s="260">
        <v>81</v>
      </c>
      <c r="AT64" s="260">
        <v>80.5</v>
      </c>
      <c r="AU64" s="260"/>
      <c r="AV64" s="269"/>
      <c r="AW64" s="631">
        <v>66</v>
      </c>
      <c r="AX64" s="310"/>
      <c r="AY64" s="260">
        <v>75</v>
      </c>
      <c r="AZ64" s="260">
        <v>63.33</v>
      </c>
      <c r="BA64" s="260">
        <v>74.2</v>
      </c>
      <c r="BB64" s="269"/>
      <c r="BC64" s="631">
        <v>43</v>
      </c>
      <c r="BD64" s="310"/>
      <c r="BE64" s="260"/>
      <c r="BF64" s="260">
        <v>66</v>
      </c>
      <c r="BG64" s="260"/>
      <c r="BH64" s="269"/>
      <c r="BI64" s="631"/>
      <c r="BJ64" s="321"/>
      <c r="BK64" s="260">
        <v>87</v>
      </c>
      <c r="BL64" s="260"/>
      <c r="BM64" s="260"/>
      <c r="BN64" s="269"/>
      <c r="BO64" s="631">
        <v>78</v>
      </c>
      <c r="BP64" s="310">
        <v>78</v>
      </c>
      <c r="BQ64" s="260">
        <v>79</v>
      </c>
      <c r="BR64" s="260">
        <v>61.5</v>
      </c>
      <c r="BS64" s="260"/>
      <c r="BT64" s="269">
        <v>68</v>
      </c>
      <c r="BU64" s="568"/>
      <c r="BV64" s="259"/>
      <c r="BW64" s="260"/>
      <c r="BX64" s="260"/>
      <c r="BY64" s="260"/>
      <c r="BZ64" s="269"/>
      <c r="CA64" s="588"/>
      <c r="CB64" s="568"/>
      <c r="CC64" s="259"/>
      <c r="CD64" s="260"/>
      <c r="CE64" s="260"/>
      <c r="CF64" s="269"/>
      <c r="CG64" s="568">
        <v>78.125</v>
      </c>
      <c r="CH64" s="259">
        <f t="shared" si="0"/>
        <v>65.599999999999994</v>
      </c>
      <c r="CI64" s="260">
        <v>75.846000000000004</v>
      </c>
      <c r="CJ64" s="270">
        <v>69.459999999999994</v>
      </c>
      <c r="CK64" s="260">
        <v>67.63</v>
      </c>
      <c r="CL64" s="268">
        <v>64.239999999999995</v>
      </c>
    </row>
    <row r="65" spans="1:90">
      <c r="A65" s="252">
        <v>61</v>
      </c>
      <c r="B65" s="14" t="s">
        <v>80</v>
      </c>
      <c r="C65" s="658">
        <v>78</v>
      </c>
      <c r="D65" s="647">
        <v>78</v>
      </c>
      <c r="E65" s="259">
        <v>79.260000000000005</v>
      </c>
      <c r="F65" s="259">
        <v>82.76</v>
      </c>
      <c r="G65" s="259">
        <v>77.62</v>
      </c>
      <c r="H65" s="561">
        <v>79.45</v>
      </c>
      <c r="I65" s="336">
        <v>4.5999999999999996</v>
      </c>
      <c r="J65" s="284">
        <v>5</v>
      </c>
      <c r="K65" s="340">
        <v>4.8</v>
      </c>
      <c r="L65" s="571">
        <v>4.7</v>
      </c>
      <c r="M65" s="336">
        <v>71</v>
      </c>
      <c r="N65" s="647">
        <v>63</v>
      </c>
      <c r="O65" s="260">
        <v>64.8</v>
      </c>
      <c r="P65" s="260">
        <v>69.81</v>
      </c>
      <c r="Q65" s="260">
        <v>69.819999999999993</v>
      </c>
      <c r="R65" s="268">
        <v>63.5</v>
      </c>
      <c r="S65" s="644">
        <v>62</v>
      </c>
      <c r="T65" s="293">
        <v>66</v>
      </c>
      <c r="U65" s="271">
        <v>67.22</v>
      </c>
      <c r="V65" s="271">
        <v>79.66</v>
      </c>
      <c r="W65" s="271">
        <v>69.599999999999994</v>
      </c>
      <c r="X65" s="556">
        <v>69.3</v>
      </c>
      <c r="Y65" s="631">
        <v>62</v>
      </c>
      <c r="Z65" s="310">
        <v>83</v>
      </c>
      <c r="AA65" s="260">
        <v>83.5</v>
      </c>
      <c r="AB65" s="260">
        <v>86.5</v>
      </c>
      <c r="AC65" s="260">
        <v>60</v>
      </c>
      <c r="AD65" s="268">
        <v>60.5</v>
      </c>
      <c r="AE65" s="631">
        <v>61</v>
      </c>
      <c r="AF65" s="310">
        <v>58</v>
      </c>
      <c r="AG65" s="260">
        <v>82.33</v>
      </c>
      <c r="AH65" s="269">
        <v>76.66</v>
      </c>
      <c r="AI65" s="670">
        <v>71.66</v>
      </c>
      <c r="AJ65" s="665">
        <v>75.7</v>
      </c>
      <c r="AK65" s="631">
        <v>74</v>
      </c>
      <c r="AL65" s="310">
        <v>55</v>
      </c>
      <c r="AM65" s="260">
        <v>57.12</v>
      </c>
      <c r="AN65" s="260">
        <v>52.5</v>
      </c>
      <c r="AO65" s="260">
        <v>56.3</v>
      </c>
      <c r="AP65" s="269">
        <v>59.3</v>
      </c>
      <c r="AQ65" s="631">
        <v>78</v>
      </c>
      <c r="AR65" s="321">
        <v>93</v>
      </c>
      <c r="AS65" s="260">
        <v>58.5</v>
      </c>
      <c r="AT65" s="260"/>
      <c r="AU65" s="260">
        <v>69.5</v>
      </c>
      <c r="AV65" s="269">
        <v>73.709999999999994</v>
      </c>
      <c r="AW65" s="631">
        <v>61</v>
      </c>
      <c r="AX65" s="310">
        <v>74</v>
      </c>
      <c r="AY65" s="260">
        <v>52.6</v>
      </c>
      <c r="AZ65" s="260"/>
      <c r="BA65" s="260">
        <v>62.5</v>
      </c>
      <c r="BB65" s="269">
        <v>64.099999999999994</v>
      </c>
      <c r="BC65" s="631">
        <v>56</v>
      </c>
      <c r="BD65" s="310">
        <v>56</v>
      </c>
      <c r="BE65" s="260">
        <v>63</v>
      </c>
      <c r="BF65" s="260"/>
      <c r="BG65" s="260"/>
      <c r="BH65" s="269">
        <v>66.66</v>
      </c>
      <c r="BI65" s="631"/>
      <c r="BJ65" s="321"/>
      <c r="BK65" s="260"/>
      <c r="BL65" s="260">
        <v>92</v>
      </c>
      <c r="BM65" s="260"/>
      <c r="BN65" s="269">
        <v>64</v>
      </c>
      <c r="BO65" s="631">
        <v>72</v>
      </c>
      <c r="BP65" s="310">
        <v>72</v>
      </c>
      <c r="BQ65" s="260">
        <v>76.33</v>
      </c>
      <c r="BR65" s="260">
        <v>76</v>
      </c>
      <c r="BS65" s="260">
        <v>79.33</v>
      </c>
      <c r="BT65" s="269">
        <v>29</v>
      </c>
      <c r="BU65" s="568"/>
      <c r="BV65" s="259"/>
      <c r="BW65" s="260"/>
      <c r="BX65" s="260"/>
      <c r="BY65" s="260"/>
      <c r="BZ65" s="269"/>
      <c r="CA65" s="588"/>
      <c r="CB65" s="568"/>
      <c r="CC65" s="259"/>
      <c r="CD65" s="260"/>
      <c r="CE65" s="260"/>
      <c r="CF65" s="269"/>
      <c r="CG65" s="568">
        <v>67.7</v>
      </c>
      <c r="CH65" s="259">
        <f t="shared" si="0"/>
        <v>69.8</v>
      </c>
      <c r="CI65" s="260">
        <v>69.240000000000009</v>
      </c>
      <c r="CJ65" s="270">
        <v>76.98</v>
      </c>
      <c r="CK65" s="260">
        <v>68.48</v>
      </c>
      <c r="CL65" s="268">
        <v>64.11</v>
      </c>
    </row>
    <row r="66" spans="1:90">
      <c r="A66" s="252">
        <v>62</v>
      </c>
      <c r="B66" s="14" t="s">
        <v>81</v>
      </c>
      <c r="C66" s="658">
        <v>76</v>
      </c>
      <c r="D66" s="647">
        <v>73</v>
      </c>
      <c r="E66" s="259">
        <v>73.72</v>
      </c>
      <c r="F66" s="259">
        <v>73.63</v>
      </c>
      <c r="G66" s="259">
        <v>80.040000000000006</v>
      </c>
      <c r="H66" s="561">
        <v>73.28</v>
      </c>
      <c r="I66" s="336">
        <v>4.2</v>
      </c>
      <c r="J66" s="284">
        <v>4.47</v>
      </c>
      <c r="K66" s="340">
        <v>5</v>
      </c>
      <c r="L66" s="571">
        <v>4.8</v>
      </c>
      <c r="M66" s="336">
        <v>62</v>
      </c>
      <c r="N66" s="647">
        <v>58</v>
      </c>
      <c r="O66" s="260">
        <v>56.28</v>
      </c>
      <c r="P66" s="260">
        <v>58.5</v>
      </c>
      <c r="Q66" s="260">
        <v>64.94</v>
      </c>
      <c r="R66" s="268">
        <v>58.05</v>
      </c>
      <c r="S66" s="336">
        <v>65</v>
      </c>
      <c r="T66" s="284">
        <v>69</v>
      </c>
      <c r="U66" s="260">
        <v>61.33</v>
      </c>
      <c r="V66" s="260">
        <v>64.099999999999994</v>
      </c>
      <c r="W66" s="260">
        <v>67.33</v>
      </c>
      <c r="X66" s="269">
        <v>66.7</v>
      </c>
      <c r="Y66" s="631"/>
      <c r="Z66" s="310">
        <v>62</v>
      </c>
      <c r="AA66" s="260">
        <v>61</v>
      </c>
      <c r="AB66" s="260">
        <v>58.28</v>
      </c>
      <c r="AC66" s="260">
        <v>77</v>
      </c>
      <c r="AD66" s="268">
        <v>59.55</v>
      </c>
      <c r="AE66" s="631">
        <v>77</v>
      </c>
      <c r="AF66" s="310">
        <v>63</v>
      </c>
      <c r="AG66" s="260">
        <v>65.5</v>
      </c>
      <c r="AH66" s="269">
        <v>52</v>
      </c>
      <c r="AI66" s="670">
        <v>70</v>
      </c>
      <c r="AJ66" s="665">
        <v>65</v>
      </c>
      <c r="AK66" s="631">
        <v>55</v>
      </c>
      <c r="AL66" s="310">
        <v>60</v>
      </c>
      <c r="AM66" s="260">
        <v>61.75</v>
      </c>
      <c r="AN66" s="260">
        <v>60.68</v>
      </c>
      <c r="AO66" s="260">
        <v>68.180000000000007</v>
      </c>
      <c r="AP66" s="269">
        <v>60.12</v>
      </c>
      <c r="AQ66" s="631"/>
      <c r="AR66" s="321">
        <v>67</v>
      </c>
      <c r="AS66" s="260">
        <v>62.66</v>
      </c>
      <c r="AT66" s="260">
        <v>52.2</v>
      </c>
      <c r="AU66" s="260">
        <v>58</v>
      </c>
      <c r="AV66" s="269"/>
      <c r="AW66" s="631">
        <v>54</v>
      </c>
      <c r="AX66" s="310">
        <v>56</v>
      </c>
      <c r="AY66" s="260">
        <v>55</v>
      </c>
      <c r="AZ66" s="260">
        <v>57.75</v>
      </c>
      <c r="BA66" s="260">
        <v>65</v>
      </c>
      <c r="BB66" s="269">
        <v>52.25</v>
      </c>
      <c r="BC66" s="631">
        <v>66</v>
      </c>
      <c r="BD66" s="310">
        <v>58</v>
      </c>
      <c r="BE66" s="260">
        <v>63</v>
      </c>
      <c r="BF66" s="260">
        <v>61.33</v>
      </c>
      <c r="BG66" s="260"/>
      <c r="BH66" s="269">
        <v>73</v>
      </c>
      <c r="BI66" s="631"/>
      <c r="BJ66" s="321"/>
      <c r="BK66" s="260">
        <v>83</v>
      </c>
      <c r="BL66" s="260">
        <v>87</v>
      </c>
      <c r="BM66" s="260"/>
      <c r="BN66" s="269"/>
      <c r="BO66" s="631">
        <v>83</v>
      </c>
      <c r="BP66" s="310">
        <v>72</v>
      </c>
      <c r="BQ66" s="260">
        <v>77</v>
      </c>
      <c r="BR66" s="260">
        <v>83</v>
      </c>
      <c r="BS66" s="260">
        <v>88</v>
      </c>
      <c r="BT66" s="269">
        <v>44</v>
      </c>
      <c r="BU66" s="568"/>
      <c r="BV66" s="259"/>
      <c r="BW66" s="260"/>
      <c r="BX66" s="260"/>
      <c r="BY66" s="260"/>
      <c r="BZ66" s="269"/>
      <c r="CA66" s="588"/>
      <c r="CB66" s="568"/>
      <c r="CC66" s="259"/>
      <c r="CD66" s="260"/>
      <c r="CE66" s="260"/>
      <c r="CF66" s="269"/>
      <c r="CG66" s="568">
        <v>67.25</v>
      </c>
      <c r="CH66" s="259">
        <f t="shared" si="0"/>
        <v>63.8</v>
      </c>
      <c r="CI66" s="260">
        <v>65.38666666666667</v>
      </c>
      <c r="CJ66" s="270">
        <v>64.400000000000006</v>
      </c>
      <c r="CK66" s="260">
        <v>70.94</v>
      </c>
      <c r="CL66" s="268">
        <v>61.32</v>
      </c>
    </row>
    <row r="67" spans="1:90">
      <c r="A67" s="252">
        <v>63</v>
      </c>
      <c r="B67" s="14" t="s">
        <v>82</v>
      </c>
      <c r="C67" s="658">
        <v>71</v>
      </c>
      <c r="D67" s="647">
        <v>62</v>
      </c>
      <c r="E67" s="259">
        <v>68.33</v>
      </c>
      <c r="F67" s="259">
        <v>81.33</v>
      </c>
      <c r="G67" s="259">
        <v>77.599999999999994</v>
      </c>
      <c r="H67" s="561">
        <v>71.2</v>
      </c>
      <c r="I67" s="336">
        <v>4</v>
      </c>
      <c r="J67" s="284">
        <v>4</v>
      </c>
      <c r="K67" s="340">
        <v>5</v>
      </c>
      <c r="L67" s="571">
        <v>4.5999999999999996</v>
      </c>
      <c r="M67" s="336">
        <v>45</v>
      </c>
      <c r="N67" s="647">
        <v>55</v>
      </c>
      <c r="O67" s="260">
        <v>50</v>
      </c>
      <c r="P67" s="260">
        <v>80</v>
      </c>
      <c r="Q67" s="260">
        <v>64.66</v>
      </c>
      <c r="R67" s="268">
        <v>51.75</v>
      </c>
      <c r="S67" s="336">
        <v>59</v>
      </c>
      <c r="T67" s="284">
        <v>64</v>
      </c>
      <c r="U67" s="260">
        <v>78</v>
      </c>
      <c r="V67" s="260">
        <v>63.66</v>
      </c>
      <c r="W67" s="260">
        <v>68.75</v>
      </c>
      <c r="X67" s="269">
        <v>71.8</v>
      </c>
      <c r="Y67" s="631">
        <v>89</v>
      </c>
      <c r="Z67" s="310">
        <v>43</v>
      </c>
      <c r="AA67" s="260"/>
      <c r="AB67" s="260">
        <v>41</v>
      </c>
      <c r="AC67" s="260"/>
      <c r="AD67" s="268">
        <v>70.75</v>
      </c>
      <c r="AE67" s="631"/>
      <c r="AF67" s="310"/>
      <c r="AG67" s="260"/>
      <c r="AH67" s="269">
        <v>70</v>
      </c>
      <c r="AI67" s="670"/>
      <c r="AJ67" s="665"/>
      <c r="AK67" s="631">
        <v>41</v>
      </c>
      <c r="AL67" s="310"/>
      <c r="AM67" s="260"/>
      <c r="AN67" s="260"/>
      <c r="AO67" s="260"/>
      <c r="AP67" s="269">
        <v>48</v>
      </c>
      <c r="AQ67" s="631">
        <v>77</v>
      </c>
      <c r="AR67" s="321"/>
      <c r="AS67" s="260"/>
      <c r="AT67" s="260"/>
      <c r="AU67" s="260">
        <v>95</v>
      </c>
      <c r="AV67" s="269"/>
      <c r="AW67" s="638">
        <v>53</v>
      </c>
      <c r="AX67" s="635">
        <v>61</v>
      </c>
      <c r="AY67" s="272"/>
      <c r="AZ67" s="260"/>
      <c r="BA67" s="260">
        <v>98</v>
      </c>
      <c r="BB67" s="269"/>
      <c r="BC67" s="631"/>
      <c r="BD67" s="310"/>
      <c r="BE67" s="260"/>
      <c r="BF67" s="260"/>
      <c r="BG67" s="260"/>
      <c r="BH67" s="269"/>
      <c r="BI67" s="631"/>
      <c r="BJ67" s="321"/>
      <c r="BK67" s="260"/>
      <c r="BL67" s="260"/>
      <c r="BM67" s="260"/>
      <c r="BN67" s="269"/>
      <c r="BO67" s="631"/>
      <c r="BP67" s="310"/>
      <c r="BQ67" s="260"/>
      <c r="BR67" s="260"/>
      <c r="BS67" s="260"/>
      <c r="BT67" s="269"/>
      <c r="BU67" s="568"/>
      <c r="BV67" s="259"/>
      <c r="BW67" s="260"/>
      <c r="BX67" s="260"/>
      <c r="BY67" s="260"/>
      <c r="BZ67" s="269"/>
      <c r="CA67" s="588"/>
      <c r="CB67" s="568"/>
      <c r="CC67" s="259"/>
      <c r="CD67" s="260"/>
      <c r="CE67" s="260"/>
      <c r="CF67" s="269"/>
      <c r="CG67" s="568">
        <v>62.142857142857146</v>
      </c>
      <c r="CH67" s="259">
        <f t="shared" si="0"/>
        <v>57</v>
      </c>
      <c r="CI67" s="260">
        <v>65.88</v>
      </c>
      <c r="CJ67" s="270">
        <v>67.19</v>
      </c>
      <c r="CK67" s="260">
        <v>80.8</v>
      </c>
      <c r="CL67" s="268">
        <v>62.7</v>
      </c>
    </row>
    <row r="68" spans="1:90">
      <c r="A68" s="252">
        <v>64</v>
      </c>
      <c r="B68" s="14" t="s">
        <v>83</v>
      </c>
      <c r="C68" s="658">
        <v>70</v>
      </c>
      <c r="D68" s="647">
        <v>79</v>
      </c>
      <c r="E68" s="259">
        <v>73.88</v>
      </c>
      <c r="F68" s="259">
        <v>74.27</v>
      </c>
      <c r="G68" s="259">
        <v>78.16</v>
      </c>
      <c r="H68" s="561">
        <v>74.239999999999995</v>
      </c>
      <c r="I68" s="336">
        <v>4.2</v>
      </c>
      <c r="J68" s="284">
        <v>4.55</v>
      </c>
      <c r="K68" s="340">
        <v>4.3</v>
      </c>
      <c r="L68" s="571">
        <v>4.8</v>
      </c>
      <c r="M68" s="336">
        <v>63</v>
      </c>
      <c r="N68" s="647">
        <v>68</v>
      </c>
      <c r="O68" s="260">
        <v>66.5</v>
      </c>
      <c r="P68" s="260">
        <v>59.58</v>
      </c>
      <c r="Q68" s="260">
        <v>63.14</v>
      </c>
      <c r="R68" s="268">
        <v>59.29</v>
      </c>
      <c r="S68" s="336">
        <v>59</v>
      </c>
      <c r="T68" s="284">
        <v>76</v>
      </c>
      <c r="U68" s="260">
        <v>68.44</v>
      </c>
      <c r="V68" s="260">
        <v>66.27</v>
      </c>
      <c r="W68" s="260">
        <v>68.819999999999993</v>
      </c>
      <c r="X68" s="269">
        <v>63.5</v>
      </c>
      <c r="Y68" s="631">
        <v>57</v>
      </c>
      <c r="Z68" s="310">
        <v>70</v>
      </c>
      <c r="AA68" s="260">
        <v>62.6</v>
      </c>
      <c r="AB68" s="260">
        <v>72</v>
      </c>
      <c r="AC68" s="260">
        <v>69.8</v>
      </c>
      <c r="AD68" s="268">
        <v>54.62</v>
      </c>
      <c r="AE68" s="631"/>
      <c r="AF68" s="310">
        <v>82</v>
      </c>
      <c r="AG68" s="260">
        <v>73</v>
      </c>
      <c r="AH68" s="269">
        <v>63.5</v>
      </c>
      <c r="AI68" s="670">
        <v>71.5</v>
      </c>
      <c r="AJ68" s="665">
        <v>55</v>
      </c>
      <c r="AK68" s="631">
        <v>62</v>
      </c>
      <c r="AL68" s="310">
        <v>74</v>
      </c>
      <c r="AM68" s="260">
        <v>53</v>
      </c>
      <c r="AN68" s="260">
        <v>59.4</v>
      </c>
      <c r="AO68" s="260">
        <v>57.5</v>
      </c>
      <c r="AP68" s="269">
        <v>52.4</v>
      </c>
      <c r="AQ68" s="631"/>
      <c r="AR68" s="321">
        <v>57</v>
      </c>
      <c r="AS68" s="260"/>
      <c r="AT68" s="260"/>
      <c r="AU68" s="260">
        <v>70</v>
      </c>
      <c r="AV68" s="269">
        <v>66.33</v>
      </c>
      <c r="AW68" s="631">
        <v>40</v>
      </c>
      <c r="AX68" s="310">
        <v>55</v>
      </c>
      <c r="AY68" s="260">
        <v>57.5</v>
      </c>
      <c r="AZ68" s="260">
        <v>61</v>
      </c>
      <c r="BA68" s="260">
        <v>62.5</v>
      </c>
      <c r="BB68" s="269">
        <v>76.5</v>
      </c>
      <c r="BC68" s="631">
        <v>67</v>
      </c>
      <c r="BD68" s="310">
        <v>93</v>
      </c>
      <c r="BE68" s="260">
        <v>57</v>
      </c>
      <c r="BF68" s="260"/>
      <c r="BG68" s="260"/>
      <c r="BH68" s="269"/>
      <c r="BI68" s="631"/>
      <c r="BJ68" s="321"/>
      <c r="BK68" s="260"/>
      <c r="BL68" s="260"/>
      <c r="BM68" s="260">
        <v>77</v>
      </c>
      <c r="BN68" s="269"/>
      <c r="BO68" s="631">
        <v>62</v>
      </c>
      <c r="BP68" s="310">
        <v>80</v>
      </c>
      <c r="BQ68" s="260">
        <v>70.75</v>
      </c>
      <c r="BR68" s="260"/>
      <c r="BS68" s="260">
        <v>77.75</v>
      </c>
      <c r="BT68" s="269">
        <v>76</v>
      </c>
      <c r="BU68" s="568"/>
      <c r="BV68" s="259"/>
      <c r="BW68" s="260"/>
      <c r="BX68" s="260"/>
      <c r="BY68" s="260"/>
      <c r="BZ68" s="269"/>
      <c r="CA68" s="588"/>
      <c r="CB68" s="568"/>
      <c r="CC68" s="259"/>
      <c r="CD68" s="260"/>
      <c r="CE68" s="260"/>
      <c r="CF68" s="269"/>
      <c r="CG68" s="568">
        <v>60</v>
      </c>
      <c r="CH68" s="259">
        <f t="shared" si="0"/>
        <v>73.400000000000006</v>
      </c>
      <c r="CI68" s="260">
        <v>64.781000000000006</v>
      </c>
      <c r="CJ68" s="270">
        <v>65.14</v>
      </c>
      <c r="CK68" s="260">
        <v>69.61</v>
      </c>
      <c r="CL68" s="268">
        <v>64.2</v>
      </c>
    </row>
    <row r="69" spans="1:90">
      <c r="A69" s="252">
        <v>65</v>
      </c>
      <c r="B69" s="14" t="s">
        <v>84</v>
      </c>
      <c r="C69" s="658">
        <v>83</v>
      </c>
      <c r="D69" s="647">
        <v>82</v>
      </c>
      <c r="E69" s="259">
        <v>82.85</v>
      </c>
      <c r="F69" s="259">
        <v>85.21</v>
      </c>
      <c r="G69" s="259">
        <v>76.94</v>
      </c>
      <c r="H69" s="561">
        <v>81.349999999999994</v>
      </c>
      <c r="I69" s="336">
        <v>4.8</v>
      </c>
      <c r="J69" s="284">
        <v>4.8899999999999997</v>
      </c>
      <c r="K69" s="340">
        <v>4.5999999999999996</v>
      </c>
      <c r="L69" s="571">
        <v>4.9000000000000004</v>
      </c>
      <c r="M69" s="336">
        <v>67</v>
      </c>
      <c r="N69" s="647">
        <v>75</v>
      </c>
      <c r="O69" s="260">
        <v>72.88</v>
      </c>
      <c r="P69" s="260">
        <v>77.16</v>
      </c>
      <c r="Q69" s="260">
        <v>71.650000000000006</v>
      </c>
      <c r="R69" s="268">
        <v>65.84</v>
      </c>
      <c r="S69" s="336">
        <v>69</v>
      </c>
      <c r="T69" s="284">
        <v>76</v>
      </c>
      <c r="U69" s="260">
        <v>74.66</v>
      </c>
      <c r="V69" s="260">
        <v>67</v>
      </c>
      <c r="W69" s="260">
        <v>66.94</v>
      </c>
      <c r="X69" s="269">
        <v>69.64</v>
      </c>
      <c r="Y69" s="631">
        <v>57</v>
      </c>
      <c r="Z69" s="310">
        <v>79</v>
      </c>
      <c r="AA69" s="260">
        <v>66.66</v>
      </c>
      <c r="AB69" s="260">
        <v>56.33</v>
      </c>
      <c r="AC69" s="260">
        <v>69.599999999999994</v>
      </c>
      <c r="AD69" s="268">
        <v>66.2</v>
      </c>
      <c r="AE69" s="631">
        <v>91</v>
      </c>
      <c r="AF69" s="310">
        <v>84</v>
      </c>
      <c r="AG69" s="260">
        <v>61.66</v>
      </c>
      <c r="AH69" s="269">
        <v>72.5</v>
      </c>
      <c r="AI69" s="670">
        <v>62</v>
      </c>
      <c r="AJ69" s="665">
        <v>70</v>
      </c>
      <c r="AK69" s="631">
        <v>71</v>
      </c>
      <c r="AL69" s="310">
        <v>81</v>
      </c>
      <c r="AM69" s="260">
        <v>68.459999999999994</v>
      </c>
      <c r="AN69" s="260">
        <v>73.25</v>
      </c>
      <c r="AO69" s="260">
        <v>65.8</v>
      </c>
      <c r="AP69" s="269">
        <v>69.69</v>
      </c>
      <c r="AQ69" s="631"/>
      <c r="AR69" s="321">
        <v>61</v>
      </c>
      <c r="AS69" s="260">
        <v>67</v>
      </c>
      <c r="AT69" s="260">
        <v>53.33</v>
      </c>
      <c r="AU69" s="260">
        <v>43.5</v>
      </c>
      <c r="AV69" s="269">
        <v>67</v>
      </c>
      <c r="AW69" s="631">
        <v>91</v>
      </c>
      <c r="AX69" s="310">
        <v>57</v>
      </c>
      <c r="AY69" s="260">
        <v>60.75</v>
      </c>
      <c r="AZ69" s="260">
        <v>51</v>
      </c>
      <c r="BA69" s="260">
        <v>50.8</v>
      </c>
      <c r="BB69" s="269">
        <v>65</v>
      </c>
      <c r="BC69" s="631">
        <v>71</v>
      </c>
      <c r="BD69" s="310">
        <v>87</v>
      </c>
      <c r="BE69" s="260">
        <v>84</v>
      </c>
      <c r="BF69" s="260">
        <v>89.25</v>
      </c>
      <c r="BG69" s="260">
        <v>78.28</v>
      </c>
      <c r="BH69" s="269">
        <v>82.5</v>
      </c>
      <c r="BI69" s="631"/>
      <c r="BJ69" s="321"/>
      <c r="BK69" s="260"/>
      <c r="BL69" s="260">
        <v>62</v>
      </c>
      <c r="BM69" s="260"/>
      <c r="BN69" s="269">
        <v>60</v>
      </c>
      <c r="BO69" s="631">
        <v>74</v>
      </c>
      <c r="BP69" s="310">
        <v>92</v>
      </c>
      <c r="BQ69" s="260">
        <v>78.5</v>
      </c>
      <c r="BR69" s="260">
        <v>74</v>
      </c>
      <c r="BS69" s="260">
        <v>73</v>
      </c>
      <c r="BT69" s="269"/>
      <c r="BU69" s="568"/>
      <c r="BV69" s="259"/>
      <c r="BW69" s="260"/>
      <c r="BX69" s="260"/>
      <c r="BY69" s="260"/>
      <c r="BZ69" s="269"/>
      <c r="CA69" s="588"/>
      <c r="CB69" s="568"/>
      <c r="CC69" s="259"/>
      <c r="CD69" s="260"/>
      <c r="CE69" s="260"/>
      <c r="CF69" s="269"/>
      <c r="CG69" s="568">
        <v>74.888888888888886</v>
      </c>
      <c r="CH69" s="259">
        <f t="shared" si="0"/>
        <v>77.400000000000006</v>
      </c>
      <c r="CI69" s="260">
        <v>71.509090909090901</v>
      </c>
      <c r="CJ69" s="270">
        <v>69.180000000000007</v>
      </c>
      <c r="CK69" s="260">
        <v>65.849999999999994</v>
      </c>
      <c r="CL69" s="268">
        <v>69.72</v>
      </c>
    </row>
    <row r="70" spans="1:90">
      <c r="A70" s="252">
        <v>66</v>
      </c>
      <c r="B70" s="14" t="s">
        <v>85</v>
      </c>
      <c r="C70" s="658">
        <v>77</v>
      </c>
      <c r="D70" s="647">
        <v>74</v>
      </c>
      <c r="E70" s="259">
        <v>79.45</v>
      </c>
      <c r="F70" s="259">
        <v>77.900000000000006</v>
      </c>
      <c r="G70" s="259">
        <v>72.88</v>
      </c>
      <c r="H70" s="561">
        <v>74</v>
      </c>
      <c r="I70" s="336">
        <v>3.9</v>
      </c>
      <c r="J70" s="284">
        <v>4.38</v>
      </c>
      <c r="K70" s="340">
        <v>4.7</v>
      </c>
      <c r="L70" s="571">
        <v>4.7</v>
      </c>
      <c r="M70" s="336">
        <v>61</v>
      </c>
      <c r="N70" s="647">
        <v>66</v>
      </c>
      <c r="O70" s="260">
        <v>68.709999999999994</v>
      </c>
      <c r="P70" s="260">
        <v>69.09</v>
      </c>
      <c r="Q70" s="260">
        <v>65.2</v>
      </c>
      <c r="R70" s="268">
        <v>55.5</v>
      </c>
      <c r="S70" s="336">
        <v>68</v>
      </c>
      <c r="T70" s="284">
        <v>70</v>
      </c>
      <c r="U70" s="260">
        <v>75.64</v>
      </c>
      <c r="V70" s="260">
        <v>69.13</v>
      </c>
      <c r="W70" s="260">
        <v>68.88</v>
      </c>
      <c r="X70" s="269">
        <v>68.400000000000006</v>
      </c>
      <c r="Y70" s="631">
        <v>65</v>
      </c>
      <c r="Z70" s="310">
        <v>78</v>
      </c>
      <c r="AA70" s="260">
        <v>64.5</v>
      </c>
      <c r="AB70" s="260">
        <v>76.599999999999994</v>
      </c>
      <c r="AC70" s="260">
        <v>76</v>
      </c>
      <c r="AD70" s="268">
        <v>69.83</v>
      </c>
      <c r="AE70" s="631">
        <v>59</v>
      </c>
      <c r="AF70" s="310">
        <v>65</v>
      </c>
      <c r="AG70" s="260">
        <v>69.2</v>
      </c>
      <c r="AH70" s="269">
        <v>73.33</v>
      </c>
      <c r="AI70" s="670">
        <v>74.599999999999994</v>
      </c>
      <c r="AJ70" s="665">
        <v>62</v>
      </c>
      <c r="AK70" s="631">
        <v>62</v>
      </c>
      <c r="AL70" s="310">
        <v>53</v>
      </c>
      <c r="AM70" s="260">
        <v>53.94</v>
      </c>
      <c r="AN70" s="260">
        <v>55</v>
      </c>
      <c r="AO70" s="260">
        <v>53.57</v>
      </c>
      <c r="AP70" s="269">
        <v>55.78</v>
      </c>
      <c r="AQ70" s="631">
        <v>52</v>
      </c>
      <c r="AR70" s="321">
        <v>61</v>
      </c>
      <c r="AS70" s="260">
        <v>74</v>
      </c>
      <c r="AT70" s="260">
        <v>73.5</v>
      </c>
      <c r="AU70" s="260">
        <v>69.5</v>
      </c>
      <c r="AV70" s="269">
        <v>63.5</v>
      </c>
      <c r="AW70" s="631">
        <v>57</v>
      </c>
      <c r="AX70" s="310">
        <v>46</v>
      </c>
      <c r="AY70" s="260">
        <v>63.25</v>
      </c>
      <c r="AZ70" s="260">
        <v>81.66</v>
      </c>
      <c r="BA70" s="260">
        <v>51</v>
      </c>
      <c r="BB70" s="269">
        <v>57.66</v>
      </c>
      <c r="BC70" s="631">
        <v>68</v>
      </c>
      <c r="BD70" s="310">
        <v>63</v>
      </c>
      <c r="BE70" s="260">
        <v>70</v>
      </c>
      <c r="BF70" s="260">
        <v>69.099999999999994</v>
      </c>
      <c r="BG70" s="260">
        <v>73.66</v>
      </c>
      <c r="BH70" s="269">
        <v>81</v>
      </c>
      <c r="BI70" s="631"/>
      <c r="BJ70" s="321">
        <v>60</v>
      </c>
      <c r="BK70" s="260"/>
      <c r="BL70" s="260">
        <v>69</v>
      </c>
      <c r="BM70" s="260">
        <v>63.5</v>
      </c>
      <c r="BN70" s="269"/>
      <c r="BO70" s="631">
        <v>65</v>
      </c>
      <c r="BP70" s="310">
        <v>67</v>
      </c>
      <c r="BQ70" s="260">
        <v>71</v>
      </c>
      <c r="BR70" s="260">
        <v>63.33</v>
      </c>
      <c r="BS70" s="260">
        <v>72</v>
      </c>
      <c r="BT70" s="269">
        <v>70.5</v>
      </c>
      <c r="BU70" s="568"/>
      <c r="BV70" s="259"/>
      <c r="BW70" s="260"/>
      <c r="BX70" s="260"/>
      <c r="BY70" s="260"/>
      <c r="BZ70" s="269"/>
      <c r="CA70" s="588"/>
      <c r="CB70" s="568"/>
      <c r="CC70" s="259"/>
      <c r="CD70" s="260"/>
      <c r="CE70" s="260"/>
      <c r="CF70" s="269"/>
      <c r="CG70" s="568">
        <v>63.9</v>
      </c>
      <c r="CH70" s="259">
        <f t="shared" si="0"/>
        <v>63.909090909090907</v>
      </c>
      <c r="CI70" s="260">
        <v>69.125454545454559</v>
      </c>
      <c r="CJ70" s="270">
        <v>70.69</v>
      </c>
      <c r="CK70" s="260">
        <v>67.34</v>
      </c>
      <c r="CL70" s="268">
        <v>65.81</v>
      </c>
    </row>
    <row r="71" spans="1:90">
      <c r="A71" s="252">
        <v>67</v>
      </c>
      <c r="B71" s="14" t="s">
        <v>86</v>
      </c>
      <c r="C71" s="658">
        <v>79</v>
      </c>
      <c r="D71" s="647">
        <v>78</v>
      </c>
      <c r="E71" s="259">
        <v>81.540000000000006</v>
      </c>
      <c r="F71" s="259">
        <v>74</v>
      </c>
      <c r="G71" s="259">
        <v>78.209999999999994</v>
      </c>
      <c r="H71" s="561">
        <v>78.52</v>
      </c>
      <c r="I71" s="336">
        <v>4.0999999999999996</v>
      </c>
      <c r="J71" s="284">
        <v>4.71</v>
      </c>
      <c r="K71" s="340">
        <v>4.3</v>
      </c>
      <c r="L71" s="571">
        <v>4.7</v>
      </c>
      <c r="M71" s="336">
        <v>60</v>
      </c>
      <c r="N71" s="647">
        <v>64</v>
      </c>
      <c r="O71" s="260">
        <v>64.61</v>
      </c>
      <c r="P71" s="260">
        <v>52.88</v>
      </c>
      <c r="Q71" s="260">
        <v>61.46</v>
      </c>
      <c r="R71" s="268">
        <v>57.35</v>
      </c>
      <c r="S71" s="336">
        <v>66</v>
      </c>
      <c r="T71" s="284">
        <v>76</v>
      </c>
      <c r="U71" s="260">
        <v>73.25</v>
      </c>
      <c r="V71" s="260">
        <v>59.1</v>
      </c>
      <c r="W71" s="260">
        <v>70.069999999999993</v>
      </c>
      <c r="X71" s="269">
        <v>62.38</v>
      </c>
      <c r="Y71" s="631">
        <v>53</v>
      </c>
      <c r="Z71" s="310">
        <v>74</v>
      </c>
      <c r="AA71" s="260">
        <v>63.2</v>
      </c>
      <c r="AB71" s="260">
        <v>67.5</v>
      </c>
      <c r="AC71" s="260">
        <v>68.66</v>
      </c>
      <c r="AD71" s="268">
        <v>65.75</v>
      </c>
      <c r="AE71" s="631">
        <v>72</v>
      </c>
      <c r="AF71" s="310">
        <v>52</v>
      </c>
      <c r="AG71" s="260">
        <v>77</v>
      </c>
      <c r="AH71" s="269">
        <v>36</v>
      </c>
      <c r="AI71" s="670">
        <v>70.66</v>
      </c>
      <c r="AJ71" s="665"/>
      <c r="AK71" s="631">
        <v>62</v>
      </c>
      <c r="AL71" s="310">
        <v>63</v>
      </c>
      <c r="AM71" s="260">
        <v>63.4</v>
      </c>
      <c r="AN71" s="260">
        <v>49</v>
      </c>
      <c r="AO71" s="260">
        <v>53.14</v>
      </c>
      <c r="AP71" s="269">
        <v>58.75</v>
      </c>
      <c r="AQ71" s="631">
        <v>58</v>
      </c>
      <c r="AR71" s="321">
        <v>67</v>
      </c>
      <c r="AS71" s="260">
        <v>68.75</v>
      </c>
      <c r="AT71" s="260">
        <v>59.5</v>
      </c>
      <c r="AU71" s="260">
        <v>71</v>
      </c>
      <c r="AV71" s="269">
        <v>65</v>
      </c>
      <c r="AW71" s="631">
        <v>54</v>
      </c>
      <c r="AX71" s="310">
        <v>60</v>
      </c>
      <c r="AY71" s="260">
        <v>64.2</v>
      </c>
      <c r="AZ71" s="260">
        <v>58.8</v>
      </c>
      <c r="BA71" s="260">
        <v>63</v>
      </c>
      <c r="BB71" s="269">
        <v>39</v>
      </c>
      <c r="BC71" s="631">
        <v>71</v>
      </c>
      <c r="BD71" s="310">
        <v>75</v>
      </c>
      <c r="BE71" s="260">
        <v>88</v>
      </c>
      <c r="BF71" s="260">
        <v>66</v>
      </c>
      <c r="BG71" s="260">
        <v>70.5</v>
      </c>
      <c r="BH71" s="269"/>
      <c r="BI71" s="631"/>
      <c r="BJ71" s="321"/>
      <c r="BK71" s="260"/>
      <c r="BL71" s="260"/>
      <c r="BM71" s="260"/>
      <c r="BN71" s="269"/>
      <c r="BO71" s="631">
        <v>73</v>
      </c>
      <c r="BP71" s="310">
        <v>79</v>
      </c>
      <c r="BQ71" s="260">
        <v>85</v>
      </c>
      <c r="BR71" s="260"/>
      <c r="BS71" s="260">
        <v>86</v>
      </c>
      <c r="BT71" s="269">
        <v>90</v>
      </c>
      <c r="BU71" s="568"/>
      <c r="BV71" s="259"/>
      <c r="BW71" s="260"/>
      <c r="BX71" s="260"/>
      <c r="BY71" s="260"/>
      <c r="BZ71" s="269"/>
      <c r="CA71" s="588"/>
      <c r="CB71" s="568"/>
      <c r="CC71" s="259"/>
      <c r="CD71" s="260"/>
      <c r="CE71" s="260"/>
      <c r="CF71" s="269"/>
      <c r="CG71" s="568">
        <v>64.8</v>
      </c>
      <c r="CH71" s="259">
        <f t="shared" ref="CH71:CH85" si="1">AVERAGE(D71,N71,T71,Z71,AF71,AL71,AR71,AX71,BD71,BJ71,BP71,BV71,CC71)</f>
        <v>68.8</v>
      </c>
      <c r="CI71" s="260">
        <v>71.540909090909082</v>
      </c>
      <c r="CJ71" s="270">
        <v>58.08</v>
      </c>
      <c r="CK71" s="260">
        <v>69.27</v>
      </c>
      <c r="CL71" s="268">
        <v>64.59</v>
      </c>
    </row>
    <row r="72" spans="1:90">
      <c r="A72" s="252">
        <v>68</v>
      </c>
      <c r="B72" s="14" t="s">
        <v>87</v>
      </c>
      <c r="C72" s="658">
        <v>86</v>
      </c>
      <c r="D72" s="647">
        <v>78</v>
      </c>
      <c r="E72" s="259">
        <v>83.4</v>
      </c>
      <c r="F72" s="259">
        <v>80.180000000000007</v>
      </c>
      <c r="G72" s="259">
        <v>80.37</v>
      </c>
      <c r="H72" s="561">
        <v>75.44</v>
      </c>
      <c r="I72" s="336">
        <v>4.7</v>
      </c>
      <c r="J72" s="284">
        <v>4.63</v>
      </c>
      <c r="K72" s="340">
        <v>4.5999999999999996</v>
      </c>
      <c r="L72" s="571">
        <v>4.5</v>
      </c>
      <c r="M72" s="336">
        <v>76</v>
      </c>
      <c r="N72" s="647">
        <v>70</v>
      </c>
      <c r="O72" s="260">
        <v>66</v>
      </c>
      <c r="P72" s="260">
        <v>67.400000000000006</v>
      </c>
      <c r="Q72" s="260">
        <v>63.48</v>
      </c>
      <c r="R72" s="268">
        <v>61.03</v>
      </c>
      <c r="S72" s="336">
        <v>73</v>
      </c>
      <c r="T72" s="284">
        <v>75</v>
      </c>
      <c r="U72" s="260">
        <v>64.92</v>
      </c>
      <c r="V72" s="260">
        <v>65.709999999999994</v>
      </c>
      <c r="W72" s="260">
        <v>66.599999999999994</v>
      </c>
      <c r="X72" s="269">
        <v>67.23</v>
      </c>
      <c r="Y72" s="631">
        <v>85</v>
      </c>
      <c r="Z72" s="310">
        <v>58</v>
      </c>
      <c r="AA72" s="260">
        <v>58</v>
      </c>
      <c r="AB72" s="260">
        <v>66.5</v>
      </c>
      <c r="AC72" s="260">
        <v>59.4</v>
      </c>
      <c r="AD72" s="268">
        <v>63</v>
      </c>
      <c r="AE72" s="631"/>
      <c r="AF72" s="310"/>
      <c r="AG72" s="260">
        <v>84.33</v>
      </c>
      <c r="AH72" s="269">
        <v>70</v>
      </c>
      <c r="AI72" s="670">
        <v>68</v>
      </c>
      <c r="AJ72" s="665">
        <v>70.5</v>
      </c>
      <c r="AK72" s="631">
        <v>93</v>
      </c>
      <c r="AL72" s="310">
        <v>77</v>
      </c>
      <c r="AM72" s="260">
        <v>54.66</v>
      </c>
      <c r="AN72" s="260">
        <v>68.2</v>
      </c>
      <c r="AO72" s="260">
        <v>57.75</v>
      </c>
      <c r="AP72" s="269">
        <v>58.26</v>
      </c>
      <c r="AQ72" s="631">
        <v>71</v>
      </c>
      <c r="AR72" s="321">
        <v>67</v>
      </c>
      <c r="AS72" s="260">
        <v>62.88</v>
      </c>
      <c r="AT72" s="260">
        <v>62</v>
      </c>
      <c r="AU72" s="260">
        <v>59.83</v>
      </c>
      <c r="AV72" s="269">
        <v>73.760000000000005</v>
      </c>
      <c r="AW72" s="631">
        <v>65</v>
      </c>
      <c r="AX72" s="310">
        <v>71</v>
      </c>
      <c r="AY72" s="260">
        <v>66.61</v>
      </c>
      <c r="AZ72" s="260">
        <v>62.2</v>
      </c>
      <c r="BA72" s="260">
        <v>65.8</v>
      </c>
      <c r="BB72" s="269">
        <v>65.5</v>
      </c>
      <c r="BC72" s="631">
        <v>86</v>
      </c>
      <c r="BD72" s="310">
        <v>74</v>
      </c>
      <c r="BE72" s="260">
        <v>75</v>
      </c>
      <c r="BF72" s="260">
        <v>77</v>
      </c>
      <c r="BG72" s="260"/>
      <c r="BH72" s="269"/>
      <c r="BI72" s="631">
        <v>88</v>
      </c>
      <c r="BJ72" s="321"/>
      <c r="BK72" s="260"/>
      <c r="BL72" s="260"/>
      <c r="BM72" s="260"/>
      <c r="BN72" s="269"/>
      <c r="BO72" s="631">
        <v>80</v>
      </c>
      <c r="BP72" s="310"/>
      <c r="BQ72" s="260">
        <v>76.25</v>
      </c>
      <c r="BR72" s="260">
        <v>63</v>
      </c>
      <c r="BS72" s="260">
        <v>71</v>
      </c>
      <c r="BT72" s="269">
        <v>76.25</v>
      </c>
      <c r="BU72" s="568"/>
      <c r="BV72" s="259"/>
      <c r="BW72" s="260"/>
      <c r="BX72" s="260"/>
      <c r="BY72" s="260"/>
      <c r="BZ72" s="269"/>
      <c r="CA72" s="588"/>
      <c r="CB72" s="568"/>
      <c r="CC72" s="259"/>
      <c r="CD72" s="260"/>
      <c r="CE72" s="260"/>
      <c r="CF72" s="269"/>
      <c r="CG72" s="568">
        <v>80.3</v>
      </c>
      <c r="CH72" s="259">
        <f t="shared" si="1"/>
        <v>71.25</v>
      </c>
      <c r="CI72" s="260">
        <v>69.11363636363636</v>
      </c>
      <c r="CJ72" s="270">
        <v>68.2</v>
      </c>
      <c r="CK72" s="260">
        <v>65.8</v>
      </c>
      <c r="CL72" s="268">
        <v>67.88</v>
      </c>
    </row>
    <row r="73" spans="1:90">
      <c r="A73" s="252">
        <v>69</v>
      </c>
      <c r="B73" s="14" t="s">
        <v>88</v>
      </c>
      <c r="C73" s="658">
        <v>72</v>
      </c>
      <c r="D73" s="647">
        <v>72</v>
      </c>
      <c r="E73" s="259">
        <v>81.62</v>
      </c>
      <c r="F73" s="259">
        <v>74.09</v>
      </c>
      <c r="G73" s="259">
        <v>69.37</v>
      </c>
      <c r="H73" s="561">
        <v>74.3</v>
      </c>
      <c r="I73" s="336">
        <v>3.5</v>
      </c>
      <c r="J73" s="284">
        <v>5</v>
      </c>
      <c r="K73" s="340"/>
      <c r="L73" s="571">
        <v>4.8</v>
      </c>
      <c r="M73" s="336">
        <v>52</v>
      </c>
      <c r="N73" s="647">
        <v>36</v>
      </c>
      <c r="O73" s="260">
        <v>58.66</v>
      </c>
      <c r="P73" s="260">
        <v>49.88</v>
      </c>
      <c r="Q73" s="260">
        <v>54.5</v>
      </c>
      <c r="R73" s="268">
        <v>56</v>
      </c>
      <c r="S73" s="336">
        <v>81</v>
      </c>
      <c r="T73" s="284">
        <v>60</v>
      </c>
      <c r="U73" s="260">
        <v>73.5</v>
      </c>
      <c r="V73" s="260">
        <v>56.71</v>
      </c>
      <c r="W73" s="260">
        <v>68.25</v>
      </c>
      <c r="X73" s="269">
        <v>64.400000000000006</v>
      </c>
      <c r="Y73" s="638"/>
      <c r="Z73" s="635"/>
      <c r="AA73" s="272">
        <v>88</v>
      </c>
      <c r="AB73" s="270">
        <v>68</v>
      </c>
      <c r="AC73" s="260"/>
      <c r="AD73" s="268">
        <v>54</v>
      </c>
      <c r="AE73" s="638"/>
      <c r="AF73" s="310"/>
      <c r="AG73" s="260"/>
      <c r="AH73" s="269"/>
      <c r="AI73" s="670">
        <v>68</v>
      </c>
      <c r="AJ73" s="665"/>
      <c r="AK73" s="631"/>
      <c r="AL73" s="310">
        <v>47</v>
      </c>
      <c r="AM73" s="260">
        <v>51</v>
      </c>
      <c r="AN73" s="260">
        <v>45.75</v>
      </c>
      <c r="AO73" s="260">
        <v>60</v>
      </c>
      <c r="AP73" s="269">
        <v>49.2</v>
      </c>
      <c r="AQ73" s="631"/>
      <c r="AR73" s="321">
        <v>90</v>
      </c>
      <c r="AS73" s="260"/>
      <c r="AT73" s="260">
        <v>55</v>
      </c>
      <c r="AU73" s="260"/>
      <c r="AV73" s="269"/>
      <c r="AW73" s="631"/>
      <c r="AX73" s="310">
        <v>89</v>
      </c>
      <c r="AY73" s="260">
        <v>68</v>
      </c>
      <c r="AZ73" s="260">
        <v>55</v>
      </c>
      <c r="BA73" s="260">
        <v>37.5</v>
      </c>
      <c r="BB73" s="269"/>
      <c r="BC73" s="631"/>
      <c r="BD73" s="310"/>
      <c r="BE73" s="260"/>
      <c r="BF73" s="260"/>
      <c r="BG73" s="260"/>
      <c r="BH73" s="269">
        <v>34</v>
      </c>
      <c r="BI73" s="631"/>
      <c r="BJ73" s="321"/>
      <c r="BK73" s="260"/>
      <c r="BL73" s="260"/>
      <c r="BM73" s="260"/>
      <c r="BN73" s="269"/>
      <c r="BO73" s="631"/>
      <c r="BP73" s="310"/>
      <c r="BQ73" s="260"/>
      <c r="BR73" s="260"/>
      <c r="BS73" s="260"/>
      <c r="BT73" s="269"/>
      <c r="BU73" s="568"/>
      <c r="BV73" s="259"/>
      <c r="BW73" s="260"/>
      <c r="BX73" s="260"/>
      <c r="BY73" s="260"/>
      <c r="BZ73" s="269"/>
      <c r="CA73" s="588"/>
      <c r="CB73" s="568"/>
      <c r="CC73" s="259"/>
      <c r="CD73" s="260"/>
      <c r="CE73" s="260"/>
      <c r="CF73" s="269"/>
      <c r="CG73" s="568">
        <v>68.333333333333329</v>
      </c>
      <c r="CH73" s="259">
        <f t="shared" si="1"/>
        <v>65.666666666666671</v>
      </c>
      <c r="CI73" s="260">
        <v>68.364285714285714</v>
      </c>
      <c r="CJ73" s="270">
        <v>57.77</v>
      </c>
      <c r="CK73" s="260">
        <v>59.6</v>
      </c>
      <c r="CL73" s="268">
        <v>55.31</v>
      </c>
    </row>
    <row r="74" spans="1:90">
      <c r="A74" s="252">
        <v>70</v>
      </c>
      <c r="B74" s="14" t="s">
        <v>89</v>
      </c>
      <c r="C74" s="658">
        <v>80</v>
      </c>
      <c r="D74" s="647">
        <v>73</v>
      </c>
      <c r="E74" s="259">
        <v>79.75</v>
      </c>
      <c r="F74" s="259">
        <v>69.400000000000006</v>
      </c>
      <c r="G74" s="259">
        <v>81.760000000000005</v>
      </c>
      <c r="H74" s="561">
        <v>66.09</v>
      </c>
      <c r="I74" s="336">
        <v>4.8</v>
      </c>
      <c r="J74" s="284">
        <v>4.5</v>
      </c>
      <c r="K74" s="340">
        <v>5</v>
      </c>
      <c r="L74" s="571">
        <v>4.5</v>
      </c>
      <c r="M74" s="336">
        <v>72</v>
      </c>
      <c r="N74" s="647">
        <v>67</v>
      </c>
      <c r="O74" s="260">
        <v>74.5</v>
      </c>
      <c r="P74" s="260">
        <v>68</v>
      </c>
      <c r="Q74" s="260">
        <v>63.72</v>
      </c>
      <c r="R74" s="268">
        <v>43.44</v>
      </c>
      <c r="S74" s="336">
        <v>64</v>
      </c>
      <c r="T74" s="284">
        <v>84</v>
      </c>
      <c r="U74" s="260">
        <v>57</v>
      </c>
      <c r="V74" s="260">
        <v>54.75</v>
      </c>
      <c r="W74" s="260">
        <v>62.2</v>
      </c>
      <c r="X74" s="269">
        <v>50.75</v>
      </c>
      <c r="Y74" s="631"/>
      <c r="Z74" s="310"/>
      <c r="AA74" s="260">
        <v>75</v>
      </c>
      <c r="AB74" s="260">
        <v>53</v>
      </c>
      <c r="AC74" s="260">
        <v>86</v>
      </c>
      <c r="AD74" s="268">
        <v>77</v>
      </c>
      <c r="AE74" s="631"/>
      <c r="AF74" s="310"/>
      <c r="AG74" s="260"/>
      <c r="AH74" s="269"/>
      <c r="AI74" s="670"/>
      <c r="AJ74" s="665">
        <v>66</v>
      </c>
      <c r="AK74" s="631"/>
      <c r="AL74" s="310">
        <v>58</v>
      </c>
      <c r="AM74" s="260"/>
      <c r="AN74" s="260">
        <v>58</v>
      </c>
      <c r="AO74" s="260">
        <v>57</v>
      </c>
      <c r="AP74" s="269">
        <v>47.66</v>
      </c>
      <c r="AQ74" s="631">
        <v>61</v>
      </c>
      <c r="AR74" s="321"/>
      <c r="AS74" s="260">
        <v>72</v>
      </c>
      <c r="AT74" s="260">
        <v>41</v>
      </c>
      <c r="AU74" s="260">
        <v>69</v>
      </c>
      <c r="AV74" s="269">
        <v>51</v>
      </c>
      <c r="AW74" s="631">
        <v>71</v>
      </c>
      <c r="AX74" s="310">
        <v>55</v>
      </c>
      <c r="AY74" s="260">
        <v>63</v>
      </c>
      <c r="AZ74" s="260">
        <v>61</v>
      </c>
      <c r="BA74" s="260">
        <v>72</v>
      </c>
      <c r="BB74" s="269">
        <v>44</v>
      </c>
      <c r="BC74" s="631"/>
      <c r="BD74" s="310"/>
      <c r="BE74" s="260"/>
      <c r="BF74" s="260"/>
      <c r="BG74" s="260">
        <v>55</v>
      </c>
      <c r="BH74" s="269"/>
      <c r="BI74" s="631"/>
      <c r="BJ74" s="321"/>
      <c r="BK74" s="260"/>
      <c r="BL74" s="260"/>
      <c r="BM74" s="260"/>
      <c r="BN74" s="269"/>
      <c r="BO74" s="631"/>
      <c r="BP74" s="310"/>
      <c r="BQ74" s="260"/>
      <c r="BR74" s="260"/>
      <c r="BS74" s="260">
        <v>72</v>
      </c>
      <c r="BT74" s="269"/>
      <c r="BU74" s="568"/>
      <c r="BV74" s="259"/>
      <c r="BW74" s="260"/>
      <c r="BX74" s="260"/>
      <c r="BY74" s="260"/>
      <c r="BZ74" s="269"/>
      <c r="CA74" s="588"/>
      <c r="CB74" s="568"/>
      <c r="CC74" s="259"/>
      <c r="CD74" s="260"/>
      <c r="CE74" s="260"/>
      <c r="CF74" s="269"/>
      <c r="CG74" s="568">
        <v>69.599999999999994</v>
      </c>
      <c r="CH74" s="259">
        <f t="shared" si="1"/>
        <v>67.400000000000006</v>
      </c>
      <c r="CI74" s="260">
        <v>68.458571428571432</v>
      </c>
      <c r="CJ74" s="270">
        <v>57.87</v>
      </c>
      <c r="CK74" s="260">
        <v>68.739999999999995</v>
      </c>
      <c r="CL74" s="268">
        <v>55.74</v>
      </c>
    </row>
    <row r="75" spans="1:90">
      <c r="A75" s="252">
        <v>71</v>
      </c>
      <c r="B75" s="14" t="s">
        <v>90</v>
      </c>
      <c r="C75" s="658">
        <v>87</v>
      </c>
      <c r="D75" s="647">
        <v>77</v>
      </c>
      <c r="E75" s="259">
        <v>85.94</v>
      </c>
      <c r="F75" s="259">
        <v>81.81</v>
      </c>
      <c r="G75" s="259">
        <v>76.73</v>
      </c>
      <c r="H75" s="561">
        <v>73.27</v>
      </c>
      <c r="I75" s="336">
        <v>4.5999999999999996</v>
      </c>
      <c r="J75" s="284">
        <v>4.38</v>
      </c>
      <c r="K75" s="340">
        <v>4.5</v>
      </c>
      <c r="L75" s="571">
        <v>4.5</v>
      </c>
      <c r="M75" s="336">
        <v>61</v>
      </c>
      <c r="N75" s="647">
        <v>65</v>
      </c>
      <c r="O75" s="260">
        <v>70.3</v>
      </c>
      <c r="P75" s="260">
        <v>66.41</v>
      </c>
      <c r="Q75" s="260">
        <v>61.88</v>
      </c>
      <c r="R75" s="268">
        <v>59.26</v>
      </c>
      <c r="S75" s="336">
        <v>76</v>
      </c>
      <c r="T75" s="284">
        <v>74</v>
      </c>
      <c r="U75" s="260">
        <v>80.16</v>
      </c>
      <c r="V75" s="260">
        <v>70.290000000000006</v>
      </c>
      <c r="W75" s="260">
        <v>69.95</v>
      </c>
      <c r="X75" s="269">
        <v>80.55</v>
      </c>
      <c r="Y75" s="631">
        <v>85</v>
      </c>
      <c r="Z75" s="310">
        <v>68</v>
      </c>
      <c r="AA75" s="260">
        <v>75.430000000000007</v>
      </c>
      <c r="AB75" s="260">
        <v>73.66</v>
      </c>
      <c r="AC75" s="260">
        <v>79.8</v>
      </c>
      <c r="AD75" s="268">
        <v>61</v>
      </c>
      <c r="AE75" s="631">
        <v>77</v>
      </c>
      <c r="AF75" s="310"/>
      <c r="AG75" s="260">
        <v>76.5</v>
      </c>
      <c r="AH75" s="269">
        <v>69.83</v>
      </c>
      <c r="AI75" s="670">
        <v>80</v>
      </c>
      <c r="AJ75" s="665">
        <v>63</v>
      </c>
      <c r="AK75" s="631">
        <v>52</v>
      </c>
      <c r="AL75" s="310">
        <v>65</v>
      </c>
      <c r="AM75" s="260">
        <v>66.14</v>
      </c>
      <c r="AN75" s="260">
        <v>63.25</v>
      </c>
      <c r="AO75" s="260">
        <v>51.12</v>
      </c>
      <c r="AP75" s="269">
        <v>56.33</v>
      </c>
      <c r="AQ75" s="631">
        <v>66</v>
      </c>
      <c r="AR75" s="321">
        <v>53</v>
      </c>
      <c r="AS75" s="260">
        <v>90</v>
      </c>
      <c r="AT75" s="260">
        <v>76</v>
      </c>
      <c r="AU75" s="260">
        <v>79.25</v>
      </c>
      <c r="AV75" s="269">
        <v>56.3</v>
      </c>
      <c r="AW75" s="631">
        <v>64</v>
      </c>
      <c r="AX75" s="310">
        <v>57</v>
      </c>
      <c r="AY75" s="260">
        <v>96</v>
      </c>
      <c r="AZ75" s="260">
        <v>71.599999999999994</v>
      </c>
      <c r="BA75" s="260">
        <v>59.2</v>
      </c>
      <c r="BB75" s="269">
        <v>51.1</v>
      </c>
      <c r="BC75" s="631">
        <v>62</v>
      </c>
      <c r="BD75" s="310">
        <v>67</v>
      </c>
      <c r="BE75" s="260">
        <v>74</v>
      </c>
      <c r="BF75" s="260"/>
      <c r="BG75" s="260">
        <v>81</v>
      </c>
      <c r="BH75" s="269">
        <v>66.75</v>
      </c>
      <c r="BI75" s="631"/>
      <c r="BJ75" s="321"/>
      <c r="BK75" s="260"/>
      <c r="BL75" s="260">
        <v>87</v>
      </c>
      <c r="BM75" s="260"/>
      <c r="BN75" s="269">
        <v>65.5</v>
      </c>
      <c r="BO75" s="631">
        <v>80</v>
      </c>
      <c r="BP75" s="310">
        <v>68</v>
      </c>
      <c r="BQ75" s="260">
        <v>79</v>
      </c>
      <c r="BR75" s="260">
        <v>58.11</v>
      </c>
      <c r="BS75" s="260">
        <v>69</v>
      </c>
      <c r="BT75" s="269">
        <v>64.3</v>
      </c>
      <c r="BU75" s="568"/>
      <c r="BV75" s="259"/>
      <c r="BW75" s="260"/>
      <c r="BX75" s="260"/>
      <c r="BY75" s="260"/>
      <c r="BZ75" s="269">
        <v>47</v>
      </c>
      <c r="CA75" s="588"/>
      <c r="CB75" s="568"/>
      <c r="CC75" s="259"/>
      <c r="CD75" s="260"/>
      <c r="CE75" s="260"/>
      <c r="CF75" s="269"/>
      <c r="CG75" s="568">
        <v>71</v>
      </c>
      <c r="CH75" s="259">
        <f t="shared" si="1"/>
        <v>66</v>
      </c>
      <c r="CI75" s="260">
        <v>78.66</v>
      </c>
      <c r="CJ75" s="270">
        <v>71.790000000000006</v>
      </c>
      <c r="CK75" s="260">
        <v>70.790000000000006</v>
      </c>
      <c r="CL75" s="268">
        <v>62.03</v>
      </c>
    </row>
    <row r="76" spans="1:90">
      <c r="A76" s="252">
        <v>72</v>
      </c>
      <c r="B76" s="14" t="s">
        <v>91</v>
      </c>
      <c r="C76" s="658">
        <v>79</v>
      </c>
      <c r="D76" s="647">
        <v>78</v>
      </c>
      <c r="E76" s="259">
        <v>82.54</v>
      </c>
      <c r="F76" s="259">
        <v>75.03</v>
      </c>
      <c r="G76" s="259">
        <v>68.510000000000005</v>
      </c>
      <c r="H76" s="561"/>
      <c r="I76" s="336">
        <v>4.5</v>
      </c>
      <c r="J76" s="284">
        <v>4.16</v>
      </c>
      <c r="K76" s="340">
        <v>4.3</v>
      </c>
      <c r="L76" s="571"/>
      <c r="M76" s="336">
        <v>62</v>
      </c>
      <c r="N76" s="647">
        <v>60</v>
      </c>
      <c r="O76" s="260">
        <v>68.25</v>
      </c>
      <c r="P76" s="260">
        <v>59.75</v>
      </c>
      <c r="Q76" s="260">
        <v>60.95</v>
      </c>
      <c r="R76" s="268"/>
      <c r="S76" s="336">
        <v>72</v>
      </c>
      <c r="T76" s="284">
        <v>62</v>
      </c>
      <c r="U76" s="260">
        <v>68.3</v>
      </c>
      <c r="V76" s="260">
        <v>57.42</v>
      </c>
      <c r="W76" s="260">
        <v>64.12</v>
      </c>
      <c r="X76" s="269"/>
      <c r="Y76" s="631">
        <v>64</v>
      </c>
      <c r="Z76" s="310">
        <v>56</v>
      </c>
      <c r="AA76" s="260">
        <v>58.5</v>
      </c>
      <c r="AB76" s="260">
        <v>59.35</v>
      </c>
      <c r="AC76" s="260">
        <v>56.1</v>
      </c>
      <c r="AD76" s="268"/>
      <c r="AE76" s="631">
        <v>75</v>
      </c>
      <c r="AF76" s="310">
        <v>68</v>
      </c>
      <c r="AG76" s="260">
        <v>51</v>
      </c>
      <c r="AH76" s="269">
        <v>63.6</v>
      </c>
      <c r="AI76" s="670">
        <v>49</v>
      </c>
      <c r="AJ76" s="665"/>
      <c r="AK76" s="631">
        <v>66</v>
      </c>
      <c r="AL76" s="310">
        <v>76</v>
      </c>
      <c r="AM76" s="260">
        <v>65.5</v>
      </c>
      <c r="AN76" s="260">
        <v>56.78</v>
      </c>
      <c r="AO76" s="260">
        <v>63.08</v>
      </c>
      <c r="AP76" s="269"/>
      <c r="AQ76" s="631">
        <v>82</v>
      </c>
      <c r="AR76" s="321">
        <v>78</v>
      </c>
      <c r="AS76" s="260">
        <v>78.540000000000006</v>
      </c>
      <c r="AT76" s="260">
        <v>66.5</v>
      </c>
      <c r="AU76" s="260">
        <v>51.4</v>
      </c>
      <c r="AV76" s="269"/>
      <c r="AW76" s="631">
        <v>51</v>
      </c>
      <c r="AX76" s="310">
        <v>62</v>
      </c>
      <c r="AY76" s="260">
        <v>64.5</v>
      </c>
      <c r="AZ76" s="260">
        <v>56</v>
      </c>
      <c r="BA76" s="260">
        <v>46.11</v>
      </c>
      <c r="BB76" s="269"/>
      <c r="BC76" s="631">
        <v>73</v>
      </c>
      <c r="BD76" s="310">
        <v>81</v>
      </c>
      <c r="BE76" s="260">
        <v>72</v>
      </c>
      <c r="BF76" s="260">
        <v>67</v>
      </c>
      <c r="BG76" s="260">
        <v>71.5</v>
      </c>
      <c r="BH76" s="269"/>
      <c r="BI76" s="631"/>
      <c r="BJ76" s="321"/>
      <c r="BK76" s="260"/>
      <c r="BL76" s="260"/>
      <c r="BM76" s="260"/>
      <c r="BN76" s="269"/>
      <c r="BO76" s="631">
        <v>70</v>
      </c>
      <c r="BP76" s="310">
        <v>75</v>
      </c>
      <c r="BQ76" s="260">
        <v>83</v>
      </c>
      <c r="BR76" s="260">
        <v>75.400000000000006</v>
      </c>
      <c r="BS76" s="260">
        <v>69.3</v>
      </c>
      <c r="BT76" s="269"/>
      <c r="BU76" s="568"/>
      <c r="BV76" s="259"/>
      <c r="BW76" s="260"/>
      <c r="BX76" s="260"/>
      <c r="BY76" s="260"/>
      <c r="BZ76" s="269"/>
      <c r="CA76" s="588"/>
      <c r="CB76" s="568"/>
      <c r="CC76" s="259"/>
      <c r="CD76" s="260"/>
      <c r="CE76" s="260"/>
      <c r="CF76" s="269"/>
      <c r="CG76" s="568">
        <v>69.400000000000006</v>
      </c>
      <c r="CH76" s="259">
        <f t="shared" si="1"/>
        <v>69.599999999999994</v>
      </c>
      <c r="CI76" s="260">
        <v>68.713636363636382</v>
      </c>
      <c r="CJ76" s="270">
        <v>63.68</v>
      </c>
      <c r="CK76" s="260">
        <v>60</v>
      </c>
      <c r="CL76" s="268"/>
    </row>
    <row r="77" spans="1:90">
      <c r="A77" s="252">
        <v>73</v>
      </c>
      <c r="B77" s="14" t="s">
        <v>163</v>
      </c>
      <c r="C77" s="658">
        <v>74</v>
      </c>
      <c r="D77" s="647">
        <v>73</v>
      </c>
      <c r="E77" s="259">
        <v>73.42</v>
      </c>
      <c r="F77" s="259"/>
      <c r="G77" s="259"/>
      <c r="H77" s="561"/>
      <c r="I77" s="336">
        <v>4</v>
      </c>
      <c r="J77" s="284">
        <v>4.46</v>
      </c>
      <c r="K77" s="340"/>
      <c r="L77" s="571"/>
      <c r="M77" s="336">
        <v>64</v>
      </c>
      <c r="N77" s="647">
        <v>63</v>
      </c>
      <c r="O77" s="260">
        <v>62.66</v>
      </c>
      <c r="P77" s="260"/>
      <c r="Q77" s="260"/>
      <c r="R77" s="268"/>
      <c r="S77" s="336">
        <v>67</v>
      </c>
      <c r="T77" s="284">
        <v>77</v>
      </c>
      <c r="U77" s="260">
        <v>60.44</v>
      </c>
      <c r="V77" s="260"/>
      <c r="W77" s="260"/>
      <c r="X77" s="269"/>
      <c r="Y77" s="631"/>
      <c r="Z77" s="310">
        <v>70</v>
      </c>
      <c r="AA77" s="260">
        <v>55.14</v>
      </c>
      <c r="AB77" s="260"/>
      <c r="AC77" s="260"/>
      <c r="AD77" s="268"/>
      <c r="AE77" s="631"/>
      <c r="AF77" s="310">
        <v>81</v>
      </c>
      <c r="AG77" s="260">
        <v>71</v>
      </c>
      <c r="AH77" s="269"/>
      <c r="AI77" s="670"/>
      <c r="AJ77" s="665"/>
      <c r="AK77" s="631">
        <v>62</v>
      </c>
      <c r="AL77" s="310">
        <v>58</v>
      </c>
      <c r="AM77" s="260">
        <v>41</v>
      </c>
      <c r="AN77" s="260"/>
      <c r="AO77" s="260"/>
      <c r="AP77" s="269"/>
      <c r="AQ77" s="631"/>
      <c r="AR77" s="321"/>
      <c r="AS77" s="260">
        <v>42.8</v>
      </c>
      <c r="AT77" s="260"/>
      <c r="AU77" s="260"/>
      <c r="AV77" s="269"/>
      <c r="AW77" s="631">
        <v>62</v>
      </c>
      <c r="AX77" s="310"/>
      <c r="AY77" s="260">
        <v>38.5</v>
      </c>
      <c r="AZ77" s="260"/>
      <c r="BA77" s="260"/>
      <c r="BB77" s="269"/>
      <c r="BC77" s="631">
        <v>64</v>
      </c>
      <c r="BD77" s="310">
        <v>65</v>
      </c>
      <c r="BE77" s="260">
        <v>55</v>
      </c>
      <c r="BF77" s="260"/>
      <c r="BG77" s="260"/>
      <c r="BH77" s="269"/>
      <c r="BI77" s="631"/>
      <c r="BJ77" s="321"/>
      <c r="BK77" s="260"/>
      <c r="BL77" s="260"/>
      <c r="BM77" s="260"/>
      <c r="BN77" s="269"/>
      <c r="BO77" s="631">
        <v>58</v>
      </c>
      <c r="BP77" s="310">
        <v>74</v>
      </c>
      <c r="BQ77" s="260">
        <v>62</v>
      </c>
      <c r="BR77" s="260"/>
      <c r="BS77" s="260"/>
      <c r="BT77" s="269"/>
      <c r="BU77" s="568"/>
      <c r="BV77" s="259"/>
      <c r="BW77" s="260"/>
      <c r="BX77" s="260"/>
      <c r="BY77" s="260"/>
      <c r="BZ77" s="269"/>
      <c r="CA77" s="588"/>
      <c r="CB77" s="568"/>
      <c r="CC77" s="259"/>
      <c r="CD77" s="260"/>
      <c r="CE77" s="260"/>
      <c r="CF77" s="269"/>
      <c r="CG77" s="568">
        <v>64.428571428571431</v>
      </c>
      <c r="CH77" s="259">
        <f t="shared" si="1"/>
        <v>70.125</v>
      </c>
      <c r="CI77" s="260">
        <v>56.196000000000005</v>
      </c>
      <c r="CJ77" s="270"/>
      <c r="CK77" s="260"/>
      <c r="CL77" s="268"/>
    </row>
    <row r="78" spans="1:90">
      <c r="A78" s="252">
        <v>74</v>
      </c>
      <c r="B78" s="14" t="s">
        <v>162</v>
      </c>
      <c r="C78" s="658">
        <v>70</v>
      </c>
      <c r="D78" s="647">
        <v>79</v>
      </c>
      <c r="E78" s="259">
        <v>76.37</v>
      </c>
      <c r="F78" s="259"/>
      <c r="G78" s="259"/>
      <c r="H78" s="561"/>
      <c r="I78" s="336">
        <v>4</v>
      </c>
      <c r="J78" s="284">
        <v>4.38</v>
      </c>
      <c r="K78" s="340"/>
      <c r="L78" s="571"/>
      <c r="M78" s="336">
        <v>55</v>
      </c>
      <c r="N78" s="647">
        <v>58</v>
      </c>
      <c r="O78" s="260">
        <v>59.21</v>
      </c>
      <c r="P78" s="260"/>
      <c r="Q78" s="260"/>
      <c r="R78" s="268"/>
      <c r="S78" s="336">
        <v>55</v>
      </c>
      <c r="T78" s="284">
        <v>67</v>
      </c>
      <c r="U78" s="260">
        <v>64.459999999999994</v>
      </c>
      <c r="V78" s="260"/>
      <c r="W78" s="260"/>
      <c r="X78" s="269"/>
      <c r="Y78" s="631">
        <v>55</v>
      </c>
      <c r="Z78" s="310">
        <v>75</v>
      </c>
      <c r="AA78" s="260">
        <v>42.85</v>
      </c>
      <c r="AB78" s="260"/>
      <c r="AC78" s="260"/>
      <c r="AD78" s="268"/>
      <c r="AE78" s="631">
        <v>56</v>
      </c>
      <c r="AF78" s="310">
        <v>80</v>
      </c>
      <c r="AG78" s="260">
        <v>74</v>
      </c>
      <c r="AH78" s="269"/>
      <c r="AI78" s="670"/>
      <c r="AJ78" s="665"/>
      <c r="AK78" s="631">
        <v>51</v>
      </c>
      <c r="AL78" s="310">
        <v>51</v>
      </c>
      <c r="AM78" s="260">
        <v>48.2</v>
      </c>
      <c r="AN78" s="260"/>
      <c r="AO78" s="260"/>
      <c r="AP78" s="269"/>
      <c r="AQ78" s="631">
        <v>72</v>
      </c>
      <c r="AR78" s="321">
        <v>87</v>
      </c>
      <c r="AS78" s="260">
        <v>65</v>
      </c>
      <c r="AT78" s="260"/>
      <c r="AU78" s="260"/>
      <c r="AV78" s="269"/>
      <c r="AW78" s="631">
        <v>55</v>
      </c>
      <c r="AX78" s="310">
        <v>73</v>
      </c>
      <c r="AY78" s="260">
        <v>65.66</v>
      </c>
      <c r="AZ78" s="260"/>
      <c r="BA78" s="260"/>
      <c r="BB78" s="269"/>
      <c r="BC78" s="631">
        <v>54</v>
      </c>
      <c r="BD78" s="310">
        <v>79</v>
      </c>
      <c r="BE78" s="260">
        <v>62</v>
      </c>
      <c r="BF78" s="260"/>
      <c r="BG78" s="260"/>
      <c r="BH78" s="269"/>
      <c r="BI78" s="631"/>
      <c r="BJ78" s="321">
        <v>45</v>
      </c>
      <c r="BK78" s="260">
        <v>92</v>
      </c>
      <c r="BL78" s="260"/>
      <c r="BM78" s="260"/>
      <c r="BN78" s="269"/>
      <c r="BO78" s="631">
        <v>54</v>
      </c>
      <c r="BP78" s="310">
        <v>73</v>
      </c>
      <c r="BQ78" s="260">
        <v>67.33</v>
      </c>
      <c r="BR78" s="260"/>
      <c r="BS78" s="260"/>
      <c r="BT78" s="269"/>
      <c r="BU78" s="568"/>
      <c r="BV78" s="259"/>
      <c r="BW78" s="260"/>
      <c r="BX78" s="260"/>
      <c r="BY78" s="260"/>
      <c r="BZ78" s="269"/>
      <c r="CA78" s="588"/>
      <c r="CB78" s="568"/>
      <c r="CC78" s="259"/>
      <c r="CD78" s="260"/>
      <c r="CE78" s="260"/>
      <c r="CF78" s="269"/>
      <c r="CG78" s="568">
        <v>57.7</v>
      </c>
      <c r="CH78" s="259">
        <f t="shared" si="1"/>
        <v>69.727272727272734</v>
      </c>
      <c r="CI78" s="260">
        <v>65.189090909090908</v>
      </c>
      <c r="CJ78" s="270"/>
      <c r="CK78" s="260"/>
      <c r="CL78" s="268"/>
    </row>
    <row r="79" spans="1:90">
      <c r="A79" s="252">
        <v>75</v>
      </c>
      <c r="B79" s="14" t="s">
        <v>92</v>
      </c>
      <c r="C79" s="658">
        <v>66</v>
      </c>
      <c r="D79" s="647">
        <v>61</v>
      </c>
      <c r="E79" s="259">
        <v>73.66</v>
      </c>
      <c r="F79" s="259">
        <v>59</v>
      </c>
      <c r="G79" s="259">
        <v>72.69</v>
      </c>
      <c r="H79" s="561">
        <v>64.599999999999994</v>
      </c>
      <c r="I79" s="336"/>
      <c r="J79" s="284">
        <v>5</v>
      </c>
      <c r="K79" s="340"/>
      <c r="L79" s="571">
        <v>5</v>
      </c>
      <c r="M79" s="336">
        <v>41</v>
      </c>
      <c r="N79" s="647">
        <v>63</v>
      </c>
      <c r="O79" s="260">
        <v>54.5</v>
      </c>
      <c r="P79" s="260">
        <v>56</v>
      </c>
      <c r="Q79" s="260">
        <v>51.92</v>
      </c>
      <c r="R79" s="268">
        <v>56.2</v>
      </c>
      <c r="S79" s="336">
        <v>51</v>
      </c>
      <c r="T79" s="284">
        <v>67</v>
      </c>
      <c r="U79" s="260">
        <v>56</v>
      </c>
      <c r="V79" s="260">
        <v>60</v>
      </c>
      <c r="W79" s="260">
        <v>56.83</v>
      </c>
      <c r="X79" s="269">
        <v>59</v>
      </c>
      <c r="Y79" s="631"/>
      <c r="Z79" s="310"/>
      <c r="AA79" s="260">
        <v>57</v>
      </c>
      <c r="AB79" s="260"/>
      <c r="AC79" s="260"/>
      <c r="AD79" s="268"/>
      <c r="AE79" s="631"/>
      <c r="AF79" s="310"/>
      <c r="AG79" s="260"/>
      <c r="AH79" s="269"/>
      <c r="AI79" s="670"/>
      <c r="AJ79" s="665"/>
      <c r="AK79" s="631">
        <v>46</v>
      </c>
      <c r="AL79" s="647"/>
      <c r="AM79" s="260">
        <v>47.66</v>
      </c>
      <c r="AN79" s="260"/>
      <c r="AO79" s="260">
        <v>48.2</v>
      </c>
      <c r="AP79" s="269">
        <v>48</v>
      </c>
      <c r="AQ79" s="631"/>
      <c r="AR79" s="321"/>
      <c r="AS79" s="260">
        <v>33</v>
      </c>
      <c r="AT79" s="260"/>
      <c r="AU79" s="260"/>
      <c r="AV79" s="269"/>
      <c r="AW79" s="631"/>
      <c r="AX79" s="310"/>
      <c r="AY79" s="260">
        <v>48</v>
      </c>
      <c r="AZ79" s="260"/>
      <c r="BA79" s="260">
        <v>40</v>
      </c>
      <c r="BB79" s="269"/>
      <c r="BC79" s="631"/>
      <c r="BD79" s="310"/>
      <c r="BE79" s="260"/>
      <c r="BF79" s="260"/>
      <c r="BG79" s="260"/>
      <c r="BH79" s="269">
        <v>76.5</v>
      </c>
      <c r="BI79" s="631"/>
      <c r="BJ79" s="321"/>
      <c r="BK79" s="260">
        <v>61</v>
      </c>
      <c r="BL79" s="260"/>
      <c r="BM79" s="260"/>
      <c r="BN79" s="269">
        <v>55</v>
      </c>
      <c r="BO79" s="631"/>
      <c r="BP79" s="310"/>
      <c r="BQ79" s="260"/>
      <c r="BR79" s="260"/>
      <c r="BS79" s="260"/>
      <c r="BT79" s="269"/>
      <c r="BU79" s="568"/>
      <c r="BV79" s="259"/>
      <c r="BW79" s="260"/>
      <c r="BX79" s="260"/>
      <c r="BY79" s="260"/>
      <c r="BZ79" s="269"/>
      <c r="CA79" s="588"/>
      <c r="CB79" s="568"/>
      <c r="CC79" s="259"/>
      <c r="CD79" s="260"/>
      <c r="CE79" s="260"/>
      <c r="CF79" s="269"/>
      <c r="CG79" s="568">
        <v>51</v>
      </c>
      <c r="CH79" s="259">
        <f t="shared" si="1"/>
        <v>63.666666666666664</v>
      </c>
      <c r="CI79" s="260">
        <v>54.349999999999994</v>
      </c>
      <c r="CJ79" s="270">
        <v>58.33</v>
      </c>
      <c r="CK79" s="260">
        <v>53.92</v>
      </c>
      <c r="CL79" s="268">
        <v>59.88</v>
      </c>
    </row>
    <row r="80" spans="1:90" s="430" customFormat="1">
      <c r="A80" s="591"/>
      <c r="B80" s="14" t="s">
        <v>160</v>
      </c>
      <c r="C80" s="660"/>
      <c r="D80" s="650"/>
      <c r="E80" s="592">
        <v>75.5</v>
      </c>
      <c r="F80" s="592">
        <v>70.400000000000006</v>
      </c>
      <c r="G80" s="592">
        <v>64.5</v>
      </c>
      <c r="H80" s="593">
        <v>71.5</v>
      </c>
      <c r="I80" s="653"/>
      <c r="J80" s="509"/>
      <c r="K80" s="594">
        <v>4.3</v>
      </c>
      <c r="L80" s="595">
        <v>5</v>
      </c>
      <c r="M80" s="653"/>
      <c r="N80" s="650"/>
      <c r="O80" s="596">
        <v>47.5</v>
      </c>
      <c r="P80" s="596">
        <v>51.8</v>
      </c>
      <c r="Q80" s="596">
        <v>43</v>
      </c>
      <c r="R80" s="597"/>
      <c r="S80" s="645"/>
      <c r="T80" s="640"/>
      <c r="U80" s="596">
        <v>64.5</v>
      </c>
      <c r="V80" s="596">
        <v>42.6</v>
      </c>
      <c r="W80" s="596">
        <v>45</v>
      </c>
      <c r="X80" s="598">
        <v>52</v>
      </c>
      <c r="Y80" s="629"/>
      <c r="Z80" s="512"/>
      <c r="AA80" s="596"/>
      <c r="AB80" s="596"/>
      <c r="AC80" s="596"/>
      <c r="AD80" s="597">
        <v>32</v>
      </c>
      <c r="AE80" s="629"/>
      <c r="AF80" s="650"/>
      <c r="AG80" s="596"/>
      <c r="AH80" s="598"/>
      <c r="AI80" s="600"/>
      <c r="AJ80" s="666">
        <v>48</v>
      </c>
      <c r="AK80" s="629"/>
      <c r="AL80" s="650"/>
      <c r="AM80" s="596"/>
      <c r="AN80" s="596"/>
      <c r="AO80" s="596">
        <v>42</v>
      </c>
      <c r="AP80" s="598"/>
      <c r="AQ80" s="629"/>
      <c r="AR80" s="592"/>
      <c r="AS80" s="596"/>
      <c r="AT80" s="596"/>
      <c r="AU80" s="596"/>
      <c r="AV80" s="598"/>
      <c r="AW80" s="629"/>
      <c r="AX80" s="650"/>
      <c r="AY80" s="596"/>
      <c r="AZ80" s="596"/>
      <c r="BA80" s="596"/>
      <c r="BB80" s="598"/>
      <c r="BC80" s="629"/>
      <c r="BD80" s="650"/>
      <c r="BE80" s="596"/>
      <c r="BF80" s="596"/>
      <c r="BG80" s="596"/>
      <c r="BH80" s="598"/>
      <c r="BI80" s="629"/>
      <c r="BJ80" s="592"/>
      <c r="BK80" s="596"/>
      <c r="BL80" s="596">
        <v>54</v>
      </c>
      <c r="BM80" s="596">
        <v>50.5</v>
      </c>
      <c r="BN80" s="598"/>
      <c r="BO80" s="629"/>
      <c r="BP80" s="650"/>
      <c r="BQ80" s="596"/>
      <c r="BR80" s="596"/>
      <c r="BS80" s="596"/>
      <c r="BT80" s="598"/>
      <c r="BU80" s="599"/>
      <c r="BV80" s="592"/>
      <c r="BW80" s="596"/>
      <c r="BX80" s="596"/>
      <c r="BY80" s="596"/>
      <c r="BZ80" s="598"/>
      <c r="CA80" s="600"/>
      <c r="CB80" s="599"/>
      <c r="CC80" s="592"/>
      <c r="CD80" s="596"/>
      <c r="CE80" s="596"/>
      <c r="CF80" s="598"/>
      <c r="CG80" s="568"/>
      <c r="CH80" s="592"/>
      <c r="CI80" s="596">
        <v>60.55</v>
      </c>
      <c r="CJ80" s="601">
        <v>54.7</v>
      </c>
      <c r="CK80" s="596">
        <v>49</v>
      </c>
      <c r="CL80" s="597">
        <v>50.87</v>
      </c>
    </row>
    <row r="81" spans="1:90">
      <c r="A81" s="252">
        <v>76</v>
      </c>
      <c r="B81" s="14" t="s">
        <v>114</v>
      </c>
      <c r="C81" s="658">
        <v>83</v>
      </c>
      <c r="D81" s="647">
        <v>81</v>
      </c>
      <c r="E81" s="259">
        <v>87.93</v>
      </c>
      <c r="F81" s="259">
        <v>87.94</v>
      </c>
      <c r="G81" s="259">
        <v>83.54</v>
      </c>
      <c r="H81" s="561">
        <v>77.63</v>
      </c>
      <c r="I81" s="336">
        <v>4.8</v>
      </c>
      <c r="J81" s="284">
        <v>5</v>
      </c>
      <c r="K81" s="340">
        <v>4.7</v>
      </c>
      <c r="L81" s="571">
        <v>5</v>
      </c>
      <c r="M81" s="336">
        <v>76</v>
      </c>
      <c r="N81" s="647">
        <v>76</v>
      </c>
      <c r="O81" s="260">
        <v>80</v>
      </c>
      <c r="P81" s="260">
        <v>71.77</v>
      </c>
      <c r="Q81" s="260">
        <v>75.5</v>
      </c>
      <c r="R81" s="268">
        <v>55.2</v>
      </c>
      <c r="S81" s="336">
        <v>74</v>
      </c>
      <c r="T81" s="284">
        <v>87</v>
      </c>
      <c r="U81" s="260">
        <v>79.16</v>
      </c>
      <c r="V81" s="260">
        <v>69.12</v>
      </c>
      <c r="W81" s="260">
        <v>87</v>
      </c>
      <c r="X81" s="269">
        <v>74.5</v>
      </c>
      <c r="Y81" s="631">
        <v>67</v>
      </c>
      <c r="Z81" s="310">
        <v>90</v>
      </c>
      <c r="AA81" s="260">
        <v>65</v>
      </c>
      <c r="AB81" s="260">
        <v>82.66</v>
      </c>
      <c r="AC81" s="260">
        <v>81.5</v>
      </c>
      <c r="AD81" s="268">
        <v>67.33</v>
      </c>
      <c r="AE81" s="631"/>
      <c r="AF81" s="647"/>
      <c r="AG81" s="260">
        <v>72</v>
      </c>
      <c r="AH81" s="269">
        <v>61</v>
      </c>
      <c r="AI81" s="670"/>
      <c r="AJ81" s="665"/>
      <c r="AK81" s="631"/>
      <c r="AL81" s="310">
        <v>62</v>
      </c>
      <c r="AM81" s="260">
        <v>83.5</v>
      </c>
      <c r="AN81" s="260">
        <v>74.75</v>
      </c>
      <c r="AO81" s="260">
        <v>66</v>
      </c>
      <c r="AP81" s="269">
        <v>80</v>
      </c>
      <c r="AQ81" s="631">
        <v>78</v>
      </c>
      <c r="AR81" s="321">
        <v>73</v>
      </c>
      <c r="AS81" s="260">
        <v>70.599999999999994</v>
      </c>
      <c r="AT81" s="260">
        <v>44</v>
      </c>
      <c r="AU81" s="260">
        <v>95</v>
      </c>
      <c r="AV81" s="269">
        <v>91</v>
      </c>
      <c r="AW81" s="631">
        <v>45</v>
      </c>
      <c r="AX81" s="310">
        <v>47</v>
      </c>
      <c r="AY81" s="260">
        <v>62</v>
      </c>
      <c r="AZ81" s="260">
        <v>73.5</v>
      </c>
      <c r="BA81" s="260"/>
      <c r="BB81" s="269">
        <v>71.75</v>
      </c>
      <c r="BC81" s="631">
        <v>79</v>
      </c>
      <c r="BD81" s="647"/>
      <c r="BE81" s="260">
        <v>80</v>
      </c>
      <c r="BF81" s="260">
        <v>81</v>
      </c>
      <c r="BG81" s="260"/>
      <c r="BH81" s="269"/>
      <c r="BI81" s="631"/>
      <c r="BJ81" s="259"/>
      <c r="BK81" s="260"/>
      <c r="BL81" s="260"/>
      <c r="BM81" s="260"/>
      <c r="BN81" s="269"/>
      <c r="BO81" s="631">
        <v>76</v>
      </c>
      <c r="BP81" s="647"/>
      <c r="BQ81" s="260">
        <v>88.66</v>
      </c>
      <c r="BR81" s="260">
        <v>68.8</v>
      </c>
      <c r="BS81" s="260">
        <v>93.5</v>
      </c>
      <c r="BT81" s="269">
        <v>77.3</v>
      </c>
      <c r="BU81" s="568"/>
      <c r="BV81" s="259"/>
      <c r="BW81" s="260"/>
      <c r="BX81" s="260"/>
      <c r="BY81" s="260"/>
      <c r="BZ81" s="269"/>
      <c r="CA81" s="588"/>
      <c r="CB81" s="568"/>
      <c r="CC81" s="259"/>
      <c r="CD81" s="260"/>
      <c r="CE81" s="260"/>
      <c r="CF81" s="269"/>
      <c r="CG81" s="568">
        <v>72.25</v>
      </c>
      <c r="CH81" s="259">
        <f t="shared" si="1"/>
        <v>73.714285714285708</v>
      </c>
      <c r="CI81" s="260">
        <v>76.38636363636364</v>
      </c>
      <c r="CJ81" s="270">
        <v>71.400000000000006</v>
      </c>
      <c r="CK81" s="260">
        <v>83.14</v>
      </c>
      <c r="CL81" s="268">
        <v>74.33</v>
      </c>
    </row>
    <row r="82" spans="1:90">
      <c r="A82" s="252">
        <v>77</v>
      </c>
      <c r="B82" s="14" t="s">
        <v>112</v>
      </c>
      <c r="C82" s="658">
        <v>71</v>
      </c>
      <c r="D82" s="647">
        <v>70</v>
      </c>
      <c r="E82" s="259">
        <v>82.46</v>
      </c>
      <c r="F82" s="259">
        <v>76.72</v>
      </c>
      <c r="G82" s="259">
        <v>86.11</v>
      </c>
      <c r="H82" s="561">
        <v>80.599999999999994</v>
      </c>
      <c r="I82" s="336">
        <v>5</v>
      </c>
      <c r="J82" s="284">
        <v>4.5</v>
      </c>
      <c r="K82" s="340">
        <v>5</v>
      </c>
      <c r="L82" s="571">
        <v>4.7</v>
      </c>
      <c r="M82" s="336">
        <v>60</v>
      </c>
      <c r="N82" s="647">
        <v>82</v>
      </c>
      <c r="O82" s="260">
        <v>79.77</v>
      </c>
      <c r="P82" s="260">
        <v>62.5</v>
      </c>
      <c r="Q82" s="260">
        <v>76</v>
      </c>
      <c r="R82" s="268">
        <v>76</v>
      </c>
      <c r="S82" s="336">
        <v>63</v>
      </c>
      <c r="T82" s="284">
        <v>67</v>
      </c>
      <c r="U82" s="260">
        <v>75.75</v>
      </c>
      <c r="V82" s="260">
        <v>73.14</v>
      </c>
      <c r="W82" s="260">
        <v>59.66</v>
      </c>
      <c r="X82" s="269">
        <v>72.14</v>
      </c>
      <c r="Y82" s="631"/>
      <c r="Z82" s="310"/>
      <c r="AA82" s="260">
        <v>71.5</v>
      </c>
      <c r="AB82" s="260">
        <v>70</v>
      </c>
      <c r="AC82" s="260"/>
      <c r="AD82" s="268">
        <v>76.66</v>
      </c>
      <c r="AE82" s="631"/>
      <c r="AF82" s="310">
        <v>40</v>
      </c>
      <c r="AG82" s="260">
        <v>100</v>
      </c>
      <c r="AH82" s="269"/>
      <c r="AI82" s="670">
        <v>81.5</v>
      </c>
      <c r="AJ82" s="665">
        <v>84</v>
      </c>
      <c r="AK82" s="631"/>
      <c r="AL82" s="310"/>
      <c r="AM82" s="260">
        <v>77.33</v>
      </c>
      <c r="AN82" s="260"/>
      <c r="AO82" s="260">
        <v>100</v>
      </c>
      <c r="AP82" s="269">
        <v>84</v>
      </c>
      <c r="AQ82" s="631">
        <v>88</v>
      </c>
      <c r="AR82" s="321">
        <v>56</v>
      </c>
      <c r="AS82" s="260">
        <v>51.5</v>
      </c>
      <c r="AT82" s="260">
        <v>59</v>
      </c>
      <c r="AU82" s="260">
        <v>66.2</v>
      </c>
      <c r="AV82" s="269">
        <v>69</v>
      </c>
      <c r="AW82" s="631">
        <v>89</v>
      </c>
      <c r="AX82" s="310">
        <v>82</v>
      </c>
      <c r="AY82" s="260">
        <v>51.55</v>
      </c>
      <c r="AZ82" s="260">
        <v>53.25</v>
      </c>
      <c r="BA82" s="260">
        <v>68</v>
      </c>
      <c r="BB82" s="269">
        <v>61</v>
      </c>
      <c r="BC82" s="631">
        <v>78</v>
      </c>
      <c r="BD82" s="647"/>
      <c r="BE82" s="260">
        <v>77</v>
      </c>
      <c r="BF82" s="260">
        <v>48</v>
      </c>
      <c r="BG82" s="260">
        <v>75</v>
      </c>
      <c r="BH82" s="269"/>
      <c r="BI82" s="631"/>
      <c r="BJ82" s="259"/>
      <c r="BK82" s="260"/>
      <c r="BL82" s="260"/>
      <c r="BM82" s="260"/>
      <c r="BN82" s="269"/>
      <c r="BO82" s="631">
        <v>73</v>
      </c>
      <c r="BP82" s="647"/>
      <c r="BQ82" s="260">
        <v>72.16</v>
      </c>
      <c r="BR82" s="260">
        <v>73.33</v>
      </c>
      <c r="BS82" s="260">
        <v>84</v>
      </c>
      <c r="BT82" s="269">
        <v>75</v>
      </c>
      <c r="BU82" s="568"/>
      <c r="BV82" s="259"/>
      <c r="BW82" s="260"/>
      <c r="BX82" s="260"/>
      <c r="BY82" s="260"/>
      <c r="BZ82" s="269"/>
      <c r="CA82" s="588"/>
      <c r="CB82" s="568"/>
      <c r="CC82" s="259"/>
      <c r="CD82" s="260"/>
      <c r="CE82" s="260"/>
      <c r="CF82" s="269"/>
      <c r="CG82" s="568">
        <v>74.571428571428569</v>
      </c>
      <c r="CH82" s="259">
        <f t="shared" si="1"/>
        <v>66.166666666666671</v>
      </c>
      <c r="CI82" s="260">
        <v>72.86363636363636</v>
      </c>
      <c r="CJ82" s="270">
        <v>64.489999999999995</v>
      </c>
      <c r="CK82" s="260">
        <v>77.38</v>
      </c>
      <c r="CL82" s="268">
        <v>75.37</v>
      </c>
    </row>
    <row r="83" spans="1:90">
      <c r="A83" s="252">
        <v>78</v>
      </c>
      <c r="B83" s="14" t="s">
        <v>115</v>
      </c>
      <c r="C83" s="658">
        <v>79</v>
      </c>
      <c r="D83" s="647">
        <v>68</v>
      </c>
      <c r="E83" s="259">
        <v>74.66</v>
      </c>
      <c r="F83" s="259">
        <v>76.25</v>
      </c>
      <c r="G83" s="259">
        <v>74</v>
      </c>
      <c r="H83" s="561">
        <v>74</v>
      </c>
      <c r="I83" s="336">
        <v>4.8</v>
      </c>
      <c r="J83" s="284">
        <v>4.33</v>
      </c>
      <c r="K83" s="340">
        <v>4</v>
      </c>
      <c r="L83" s="571">
        <v>5</v>
      </c>
      <c r="M83" s="336">
        <v>59</v>
      </c>
      <c r="N83" s="647">
        <v>46</v>
      </c>
      <c r="O83" s="260">
        <v>63</v>
      </c>
      <c r="P83" s="260">
        <v>54.5</v>
      </c>
      <c r="Q83" s="260">
        <v>62.33</v>
      </c>
      <c r="R83" s="268"/>
      <c r="S83" s="336">
        <v>70</v>
      </c>
      <c r="T83" s="284">
        <v>61</v>
      </c>
      <c r="U83" s="260"/>
      <c r="V83" s="260">
        <v>70</v>
      </c>
      <c r="W83" s="260">
        <v>64.33</v>
      </c>
      <c r="X83" s="269">
        <v>77</v>
      </c>
      <c r="Y83" s="631">
        <v>72</v>
      </c>
      <c r="Z83" s="310">
        <v>52</v>
      </c>
      <c r="AA83" s="260"/>
      <c r="AB83" s="260">
        <v>62</v>
      </c>
      <c r="AC83" s="260"/>
      <c r="AD83" s="268">
        <v>68</v>
      </c>
      <c r="AE83" s="631">
        <v>60</v>
      </c>
      <c r="AF83" s="310">
        <v>56</v>
      </c>
      <c r="AG83" s="260"/>
      <c r="AH83" s="269">
        <v>66</v>
      </c>
      <c r="AI83" s="670">
        <v>59.33</v>
      </c>
      <c r="AJ83" s="665"/>
      <c r="AK83" s="631">
        <v>58</v>
      </c>
      <c r="AL83" s="310">
        <v>38</v>
      </c>
      <c r="AM83" s="260">
        <v>52.33</v>
      </c>
      <c r="AN83" s="260"/>
      <c r="AO83" s="260">
        <v>41</v>
      </c>
      <c r="AP83" s="269"/>
      <c r="AQ83" s="631">
        <v>65</v>
      </c>
      <c r="AR83" s="321">
        <v>7</v>
      </c>
      <c r="AS83" s="260"/>
      <c r="AT83" s="260"/>
      <c r="AU83" s="260"/>
      <c r="AV83" s="269">
        <v>48</v>
      </c>
      <c r="AW83" s="631">
        <v>63</v>
      </c>
      <c r="AX83" s="310">
        <v>47</v>
      </c>
      <c r="AY83" s="260"/>
      <c r="AZ83" s="260"/>
      <c r="BA83" s="260"/>
      <c r="BB83" s="269">
        <v>57.5</v>
      </c>
      <c r="BC83" s="631">
        <v>81</v>
      </c>
      <c r="BD83" s="647">
        <v>67</v>
      </c>
      <c r="BE83" s="260"/>
      <c r="BF83" s="260"/>
      <c r="BG83" s="260"/>
      <c r="BH83" s="269"/>
      <c r="BI83" s="631"/>
      <c r="BJ83" s="259"/>
      <c r="BK83" s="260"/>
      <c r="BL83" s="260"/>
      <c r="BM83" s="260">
        <v>62</v>
      </c>
      <c r="BN83" s="269"/>
      <c r="BO83" s="631">
        <v>84</v>
      </c>
      <c r="BP83" s="647">
        <v>64</v>
      </c>
      <c r="BQ83" s="260"/>
      <c r="BR83" s="260"/>
      <c r="BS83" s="260">
        <v>63</v>
      </c>
      <c r="BT83" s="269"/>
      <c r="BU83" s="568"/>
      <c r="BV83" s="259"/>
      <c r="BW83" s="260"/>
      <c r="BX83" s="260"/>
      <c r="BY83" s="260"/>
      <c r="BZ83" s="269"/>
      <c r="CA83" s="588"/>
      <c r="CB83" s="568"/>
      <c r="CC83" s="259"/>
      <c r="CD83" s="260"/>
      <c r="CE83" s="260"/>
      <c r="CF83" s="269"/>
      <c r="CG83" s="568">
        <v>69.099999999999994</v>
      </c>
      <c r="CH83" s="259">
        <f t="shared" si="1"/>
        <v>50.6</v>
      </c>
      <c r="CI83" s="260">
        <v>63.935000000000002</v>
      </c>
      <c r="CJ83" s="270">
        <v>65.75</v>
      </c>
      <c r="CK83" s="260">
        <v>60.85</v>
      </c>
      <c r="CL83" s="268">
        <v>64.900000000000006</v>
      </c>
    </row>
    <row r="84" spans="1:90">
      <c r="A84" s="256">
        <v>79</v>
      </c>
      <c r="B84" s="253" t="s">
        <v>113</v>
      </c>
      <c r="C84" s="661">
        <v>82</v>
      </c>
      <c r="D84" s="647">
        <v>76</v>
      </c>
      <c r="E84" s="259">
        <v>83.83</v>
      </c>
      <c r="F84" s="259">
        <v>85.76</v>
      </c>
      <c r="G84" s="259">
        <v>78.44</v>
      </c>
      <c r="H84" s="561">
        <v>73.37</v>
      </c>
      <c r="I84" s="338">
        <v>4.4000000000000004</v>
      </c>
      <c r="J84" s="284">
        <v>5</v>
      </c>
      <c r="K84" s="340">
        <v>4.8</v>
      </c>
      <c r="L84" s="571">
        <v>4.7</v>
      </c>
      <c r="M84" s="338">
        <v>63</v>
      </c>
      <c r="N84" s="647">
        <v>42</v>
      </c>
      <c r="O84" s="260">
        <v>65</v>
      </c>
      <c r="P84" s="260">
        <v>74.569999999999993</v>
      </c>
      <c r="Q84" s="260">
        <v>66.599999999999994</v>
      </c>
      <c r="R84" s="268">
        <v>46.6</v>
      </c>
      <c r="S84" s="338">
        <v>73</v>
      </c>
      <c r="T84" s="285">
        <v>70</v>
      </c>
      <c r="U84" s="262">
        <v>62.33</v>
      </c>
      <c r="V84" s="262">
        <v>65</v>
      </c>
      <c r="W84" s="262">
        <v>55</v>
      </c>
      <c r="X84" s="555">
        <v>59.4</v>
      </c>
      <c r="Y84" s="632">
        <v>90</v>
      </c>
      <c r="Z84" s="310"/>
      <c r="AA84" s="260">
        <v>53</v>
      </c>
      <c r="AB84" s="260">
        <v>50</v>
      </c>
      <c r="AC84" s="260">
        <v>77</v>
      </c>
      <c r="AD84" s="268"/>
      <c r="AE84" s="632">
        <v>76</v>
      </c>
      <c r="AF84" s="310">
        <v>62</v>
      </c>
      <c r="AG84" s="260">
        <v>77</v>
      </c>
      <c r="AH84" s="269">
        <v>81</v>
      </c>
      <c r="AI84" s="670">
        <v>64.75</v>
      </c>
      <c r="AJ84" s="665">
        <v>66</v>
      </c>
      <c r="AK84" s="632">
        <v>59</v>
      </c>
      <c r="AL84" s="310">
        <v>49</v>
      </c>
      <c r="AM84" s="260">
        <v>58</v>
      </c>
      <c r="AN84" s="260">
        <v>57</v>
      </c>
      <c r="AO84" s="260">
        <v>56.5</v>
      </c>
      <c r="AP84" s="269"/>
      <c r="AQ84" s="632">
        <v>56</v>
      </c>
      <c r="AR84" s="321">
        <v>75</v>
      </c>
      <c r="AS84" s="260">
        <v>78</v>
      </c>
      <c r="AT84" s="260">
        <v>50</v>
      </c>
      <c r="AU84" s="260"/>
      <c r="AV84" s="269">
        <v>50</v>
      </c>
      <c r="AW84" s="632">
        <v>42</v>
      </c>
      <c r="AX84" s="310">
        <v>62</v>
      </c>
      <c r="AY84" s="260"/>
      <c r="AZ84" s="260">
        <v>54</v>
      </c>
      <c r="BA84" s="260"/>
      <c r="BB84" s="269">
        <v>58</v>
      </c>
      <c r="BC84" s="631"/>
      <c r="BD84" s="647"/>
      <c r="BE84" s="260"/>
      <c r="BF84" s="260">
        <v>100</v>
      </c>
      <c r="BG84" s="260"/>
      <c r="BH84" s="269"/>
      <c r="BI84" s="632"/>
      <c r="BJ84" s="259"/>
      <c r="BK84" s="260"/>
      <c r="BL84" s="260"/>
      <c r="BM84" s="260"/>
      <c r="BN84" s="269"/>
      <c r="BO84" s="631">
        <v>75</v>
      </c>
      <c r="BP84" s="647">
        <v>75</v>
      </c>
      <c r="BQ84" s="260">
        <v>79</v>
      </c>
      <c r="BR84" s="260">
        <v>86</v>
      </c>
      <c r="BS84" s="260">
        <v>59</v>
      </c>
      <c r="BT84" s="269">
        <v>69.5</v>
      </c>
      <c r="BU84" s="568"/>
      <c r="BV84" s="259"/>
      <c r="BW84" s="260"/>
      <c r="BX84" s="260"/>
      <c r="BY84" s="260"/>
      <c r="BZ84" s="269"/>
      <c r="CA84" s="588"/>
      <c r="CB84" s="568"/>
      <c r="CC84" s="259"/>
      <c r="CD84" s="260"/>
      <c r="CE84" s="260"/>
      <c r="CF84" s="269"/>
      <c r="CG84" s="568">
        <v>68.444444444444443</v>
      </c>
      <c r="CH84" s="259">
        <f t="shared" si="1"/>
        <v>63.875</v>
      </c>
      <c r="CI84" s="260">
        <v>69.61</v>
      </c>
      <c r="CJ84" s="270">
        <v>70.33</v>
      </c>
      <c r="CK84" s="260">
        <v>65.319999999999993</v>
      </c>
      <c r="CL84" s="268">
        <v>60.41</v>
      </c>
    </row>
    <row r="85" spans="1:90" ht="45.75" thickBot="1">
      <c r="A85" s="257">
        <v>80</v>
      </c>
      <c r="B85" s="14" t="s">
        <v>176</v>
      </c>
      <c r="C85" s="628">
        <v>88</v>
      </c>
      <c r="D85" s="651">
        <v>75</v>
      </c>
      <c r="E85" s="558"/>
      <c r="F85" s="558"/>
      <c r="G85" s="558"/>
      <c r="H85" s="563"/>
      <c r="I85" s="628">
        <v>4.8</v>
      </c>
      <c r="J85" s="636"/>
      <c r="K85" s="564"/>
      <c r="L85" s="573"/>
      <c r="M85" s="628">
        <v>71</v>
      </c>
      <c r="N85" s="651">
        <v>59</v>
      </c>
      <c r="O85" s="558"/>
      <c r="P85" s="558"/>
      <c r="Q85" s="558"/>
      <c r="R85" s="559"/>
      <c r="S85" s="628">
        <v>77</v>
      </c>
      <c r="T85" s="641"/>
      <c r="U85" s="272"/>
      <c r="V85" s="272"/>
      <c r="W85" s="272"/>
      <c r="X85" s="575"/>
      <c r="Y85" s="628">
        <v>75</v>
      </c>
      <c r="Z85" s="636"/>
      <c r="AA85" s="558"/>
      <c r="AB85" s="558"/>
      <c r="AC85" s="558"/>
      <c r="AD85" s="559"/>
      <c r="AE85" s="339"/>
      <c r="AF85" s="651"/>
      <c r="AG85" s="558"/>
      <c r="AH85" s="563"/>
      <c r="AI85" s="671"/>
      <c r="AJ85" s="667"/>
      <c r="AK85" s="628">
        <v>77</v>
      </c>
      <c r="AL85" s="651"/>
      <c r="AM85" s="558"/>
      <c r="AN85" s="558"/>
      <c r="AO85" s="558"/>
      <c r="AP85" s="563"/>
      <c r="AQ85" s="628">
        <v>90</v>
      </c>
      <c r="AR85" s="558"/>
      <c r="AS85" s="558"/>
      <c r="AT85" s="558"/>
      <c r="AU85" s="558"/>
      <c r="AV85" s="563"/>
      <c r="AW85" s="339">
        <v>89</v>
      </c>
      <c r="AX85" s="651"/>
      <c r="AY85" s="558"/>
      <c r="AZ85" s="558"/>
      <c r="BA85" s="558"/>
      <c r="BB85" s="563"/>
      <c r="BC85" s="339">
        <v>71</v>
      </c>
      <c r="BD85" s="651">
        <v>75</v>
      </c>
      <c r="BE85" s="558"/>
      <c r="BF85" s="558"/>
      <c r="BG85" s="558"/>
      <c r="BH85" s="563"/>
      <c r="BI85" s="339"/>
      <c r="BJ85" s="558"/>
      <c r="BK85" s="558"/>
      <c r="BL85" s="558"/>
      <c r="BM85" s="558"/>
      <c r="BN85" s="563"/>
      <c r="BO85" s="339">
        <v>71</v>
      </c>
      <c r="BP85" s="651">
        <v>87</v>
      </c>
      <c r="BQ85" s="558"/>
      <c r="BR85" s="558"/>
      <c r="BS85" s="558"/>
      <c r="BT85" s="563"/>
      <c r="BU85" s="569"/>
      <c r="BV85" s="558"/>
      <c r="BW85" s="583"/>
      <c r="BX85" s="583"/>
      <c r="BY85" s="583"/>
      <c r="BZ85" s="585"/>
      <c r="CA85" s="589"/>
      <c r="CB85" s="569"/>
      <c r="CC85" s="558"/>
      <c r="CD85" s="558"/>
      <c r="CE85" s="558"/>
      <c r="CF85" s="563"/>
      <c r="CG85" s="569">
        <v>78.777777777777771</v>
      </c>
      <c r="CH85" s="590">
        <f t="shared" si="1"/>
        <v>74</v>
      </c>
      <c r="CI85" s="558"/>
      <c r="CJ85" s="583"/>
      <c r="CK85" s="583"/>
      <c r="CL85" s="584"/>
    </row>
  </sheetData>
  <mergeCells count="19">
    <mergeCell ref="AK1:CL1"/>
    <mergeCell ref="AK2:AP2"/>
    <mergeCell ref="AQ2:AV2"/>
    <mergeCell ref="AW2:BB2"/>
    <mergeCell ref="BC2:BH2"/>
    <mergeCell ref="BI2:BN2"/>
    <mergeCell ref="BO2:BT2"/>
    <mergeCell ref="BU2:BZ2"/>
    <mergeCell ref="CB2:CF2"/>
    <mergeCell ref="CG2:CL2"/>
    <mergeCell ref="A1:AJ1"/>
    <mergeCell ref="A2:A3"/>
    <mergeCell ref="B2:B3"/>
    <mergeCell ref="C2:H2"/>
    <mergeCell ref="I2:L2"/>
    <mergeCell ref="M2:R2"/>
    <mergeCell ref="S2:X2"/>
    <mergeCell ref="Y2:AD2"/>
    <mergeCell ref="AE2:AJ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ср.бал с резервом 2 года</vt:lpstr>
      <vt:lpstr>100_б</vt:lpstr>
      <vt:lpstr>100Б_всеОО</vt:lpstr>
      <vt:lpstr>двойки</vt:lpstr>
      <vt:lpstr>80-99б</vt:lpstr>
      <vt:lpstr>по годам</vt:lpstr>
      <vt:lpstr>ср_балл</vt:lpstr>
      <vt:lpstr>ср_балл по годам</vt:lpstr>
      <vt:lpstr>'ср.бал с резервом 2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Татьяна Евгеньевна</dc:creator>
  <cp:lastModifiedBy>Булгакова Татьяна Евгеньевна</cp:lastModifiedBy>
  <cp:lastPrinted>2023-09-18T05:13:51Z</cp:lastPrinted>
  <dcterms:created xsi:type="dcterms:W3CDTF">2021-06-08T08:27:06Z</dcterms:created>
  <dcterms:modified xsi:type="dcterms:W3CDTF">2023-10-20T09:22:31Z</dcterms:modified>
</cp:coreProperties>
</file>